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drawings/drawing2.xml" ContentType="application/vnd.openxmlformats-officedocument.drawing+xml"/>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drawings/drawing3.xml" ContentType="application/vnd.openxmlformats-officedocument.drawing+xml"/>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drawings/drawing4.xml" ContentType="application/vnd.openxmlformats-officedocument.drawing+xml"/>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drawings/drawing5.xml" ContentType="application/vnd.openxmlformats-officedocument.drawing+xml"/>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externalLinks/externalLink1.xml" ContentType="application/vnd.openxmlformats-officedocument.spreadsheetml.externalLink+xml"/>
  <Override PartName="/customXml/itemProps5.xml" ContentType="application/vnd.openxmlformats-officedocument.customXmlProperties+xml"/>
  <Override PartName="/customXml/itemProps4.xml" ContentType="application/vnd.openxmlformats-officedocument.customXmlProperties+xml"/>
  <Override PartName="/customXml/itemProps6.xml" ContentType="application/vnd.openxmlformats-officedocument.customXml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26"/>
  <workbookPr updateLinks="never" codeName="ThisWorkbook" defaultThemeVersion="124226"/>
  <mc:AlternateContent xmlns:mc="http://schemas.openxmlformats.org/markup-compatibility/2006">
    <mc:Choice Requires="x15">
      <x15ac:absPath xmlns:x15ac="http://schemas.microsoft.com/office/spreadsheetml/2010/11/ac" url="C:\Users\acer\Downloads\Compressed\02. Inventory\"/>
    </mc:Choice>
  </mc:AlternateContent>
  <xr:revisionPtr revIDLastSave="0" documentId="13_ncr:1_{FE8E2906-3C58-4D46-8A3A-C7B33ED856D6}" xr6:coauthVersionLast="47" xr6:coauthVersionMax="47" xr10:uidLastSave="{00000000-0000-0000-0000-000000000000}"/>
  <bookViews>
    <workbookView xWindow="-120" yWindow="-120" windowWidth="20730" windowHeight="11160" tabRatio="796" firstSheet="2" activeTab="2" xr2:uid="{00000000-000D-0000-FFFF-FFFF00000000}"/>
  </bookViews>
  <sheets>
    <sheet name="Kornhill Jusco (OS) (PY)" sheetId="15" state="hidden" r:id="rId1"/>
    <sheet name="Inventory Movement Samples-CIPL" sheetId="47" state="hidden" r:id="rId2"/>
    <sheet name="Raw Materials (FT )" sheetId="45" r:id="rId3"/>
    <sheet name="Raw Materials (LF )" sheetId="44" r:id="rId4"/>
    <sheet name="WIP (LF)" sheetId="40" state="hidden" r:id="rId5"/>
    <sheet name="WIP (FL)" sheetId="39" r:id="rId6"/>
    <sheet name="WIP" sheetId="37" state="hidden" r:id="rId7"/>
    <sheet name="Consumable Stock (LF)" sheetId="46" r:id="rId8"/>
    <sheet name="Finished Goods (LF)" sheetId="32" r:id="rId9"/>
    <sheet name="Finished Goods (FL) " sheetId="33" r:id="rId10"/>
    <sheet name="Spare Tools &amp; utilities (FL)" sheetId="43" r:id="rId11"/>
    <sheet name="Spare Tools &amp; utilities (LF)" sheetId="35" r:id="rId12"/>
    <sheet name="Chemical stock (LF)" sheetId="42" r:id="rId13"/>
    <sheet name="Carton Stock Status (LF)" sheetId="36" r:id="rId14"/>
    <sheet name="Carton Stock Status (FT)" sheetId="41" r:id="rId15"/>
    <sheet name="Kornhill Jusco (US) (PY)" sheetId="13" state="hidden" r:id="rId16"/>
    <sheet name="Tickmarks" sheetId="11" state="hidden" r:id="rId17"/>
  </sheets>
  <externalReferences>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s>
  <definedNames>
    <definedName name="_xlnm._FilterDatabase" localSheetId="7" hidden="1">'Consumable Stock (LF)'!$A$8:$M$34</definedName>
    <definedName name="_xlnm._FilterDatabase" localSheetId="9" hidden="1">'Finished Goods (FL) '!$A$7:$M$10</definedName>
    <definedName name="_xlnm._FilterDatabase" localSheetId="8" hidden="1">'Finished Goods (LF)'!#REF!</definedName>
    <definedName name="_xlnm._FilterDatabase" localSheetId="0" hidden="1">'Kornhill Jusco (OS) (PY)'!$A$8:$Q$116</definedName>
    <definedName name="_xlnm._FilterDatabase" localSheetId="15" hidden="1">'Kornhill Jusco (US) (PY)'!$A$8:$Q$109</definedName>
    <definedName name="_xlnm._FilterDatabase" localSheetId="2" hidden="1">'Raw Materials (FT )'!$A$8:$IT$23</definedName>
    <definedName name="_xlnm._FilterDatabase" localSheetId="3" hidden="1">'Raw Materials (LF )'!$A$8:$IT$113</definedName>
    <definedName name="AS2DocOpenMode" hidden="1">"AS2DocumentEdit"</definedName>
    <definedName name="C_C_Balance">'Kornhill Jusco (OS) (PY)'!$B$5</definedName>
    <definedName name="DA_2175170685100002948" localSheetId="14" hidden="1">#REF!</definedName>
    <definedName name="DA_2175170685100002948" localSheetId="13" hidden="1">#REF!</definedName>
    <definedName name="DA_2175170685100002948" localSheetId="7" hidden="1">#REF!</definedName>
    <definedName name="DA_2175170685100002948" localSheetId="9" hidden="1">'Finished Goods (FL) '!#REF!</definedName>
    <definedName name="DA_2175170685100002948" localSheetId="1" hidden="1">#REF!</definedName>
    <definedName name="DA_2175170685100002948" localSheetId="10" hidden="1">#REF!</definedName>
    <definedName name="DA_2175170685100002948" localSheetId="11" hidden="1">#REF!</definedName>
    <definedName name="DA_2175170685100002948" localSheetId="6" hidden="1">#REF!</definedName>
    <definedName name="DA_2175170685100002948" localSheetId="5" hidden="1">#REF!</definedName>
    <definedName name="DA_2175170685100002948" localSheetId="4" hidden="1">#REF!</definedName>
    <definedName name="DA_2175170685100002948" hidden="1">#REF!</definedName>
    <definedName name="DA_2175170685100002952" localSheetId="14" hidden="1">#REF!</definedName>
    <definedName name="DA_2175170685100002952" localSheetId="13" hidden="1">#REF!</definedName>
    <definedName name="DA_2175170685100002952" localSheetId="7" hidden="1">#REF!</definedName>
    <definedName name="DA_2175170685100002952" localSheetId="1" hidden="1">#REF!</definedName>
    <definedName name="DA_2175170685100002952" localSheetId="10" hidden="1">#REF!</definedName>
    <definedName name="DA_2175170685100002952" localSheetId="11" hidden="1">#REF!</definedName>
    <definedName name="DA_2175170685100002952" localSheetId="5" hidden="1">#REF!</definedName>
    <definedName name="DA_2175170685100002952" localSheetId="4" hidden="1">#REF!</definedName>
    <definedName name="DA_2175170685100002952" hidden="1">#REF!</definedName>
    <definedName name="DA_2175170685100002960" localSheetId="14" hidden="1">#REF!</definedName>
    <definedName name="DA_2175170685100002960" localSheetId="13" hidden="1">#REF!</definedName>
    <definedName name="DA_2175170685100002960" localSheetId="7" hidden="1">#REF!</definedName>
    <definedName name="DA_2175170685100002960" localSheetId="1" hidden="1">#REF!</definedName>
    <definedName name="DA_2175170685100002960" localSheetId="10" hidden="1">#REF!</definedName>
    <definedName name="DA_2175170685100002960" localSheetId="11" hidden="1">#REF!</definedName>
    <definedName name="DA_2175170685100002960" localSheetId="6" hidden="1">#REF!</definedName>
    <definedName name="DA_2175170685100002960" hidden="1">#REF!</definedName>
    <definedName name="DA_2175170685100002964" localSheetId="14" hidden="1">#REF!</definedName>
    <definedName name="DA_2175170685100002964" localSheetId="13" hidden="1">#REF!</definedName>
    <definedName name="DA_2175170685100002964" localSheetId="7" hidden="1">#REF!</definedName>
    <definedName name="DA_2175170685100002964" localSheetId="9" hidden="1">#REF!</definedName>
    <definedName name="DA_2175170685100002964" localSheetId="1" hidden="1">#REF!</definedName>
    <definedName name="DA_2175170685100002964" localSheetId="10" hidden="1">#REF!</definedName>
    <definedName name="DA_2175170685100002964" localSheetId="11" hidden="1">#REF!</definedName>
    <definedName name="DA_2175170685100002964" localSheetId="6" hidden="1">#REF!</definedName>
    <definedName name="DA_2175170685100002964" localSheetId="5" hidden="1">#REF!</definedName>
    <definedName name="DA_2175170685100002964" hidden="1">#REF!</definedName>
    <definedName name="df" localSheetId="1">'[1]Kornhill Jusco (US) (PY)'!#REF!</definedName>
    <definedName name="df">'[2]Kornhill Jusco (US) (PY)'!#REF!</definedName>
    <definedName name="epic" localSheetId="7" hidden="1">#REF!</definedName>
    <definedName name="epic" localSheetId="1" hidden="1">#REF!</definedName>
    <definedName name="epic" localSheetId="10" hidden="1">#REF!</definedName>
    <definedName name="epic" localSheetId="5" hidden="1">#REF!</definedName>
    <definedName name="epic" localSheetId="4" hidden="1">#REF!</definedName>
    <definedName name="epic" hidden="1">#REF!</definedName>
    <definedName name="er" localSheetId="1">'[1]Kornhill Jusco (US) (PY)'!#REF!</definedName>
    <definedName name="er">'[2]Kornhill Jusco (US) (PY)'!#REF!</definedName>
    <definedName name="Factor">'Kornhill Jusco (OS) (PY)'!$B$6</definedName>
    <definedName name="fg" localSheetId="1">'[1]Kornhill Jusco (OS) (PY)'!#REF!</definedName>
    <definedName name="fg">'[2]Kornhill Jusco (OS) (PY)'!#REF!</definedName>
    <definedName name="gy" localSheetId="1">'[1]Kornhill Jusco (US) (PY)'!#REF!</definedName>
    <definedName name="gy">'[2]Kornhill Jusco (US) (PY)'!#REF!</definedName>
    <definedName name="hb" localSheetId="1" hidden="1">#REF!</definedName>
    <definedName name="hb" hidden="1">#REF!</definedName>
    <definedName name="jh" localSheetId="1" hidden="1">#REF!</definedName>
    <definedName name="jh" hidden="1">#REF!</definedName>
    <definedName name="kj" localSheetId="1">'[3]Kornhill Jusco (US) (PY)'!#REF!</definedName>
    <definedName name="kj">'Kornhill Jusco (US) (PY)'!#REF!</definedName>
    <definedName name="kl" localSheetId="1" hidden="1">#REF!</definedName>
    <definedName name="kl" hidden="1">#REF!</definedName>
    <definedName name="lk" localSheetId="1">'[3]Kornhill Jusco (US) (PY)'!#REF!</definedName>
    <definedName name="lk">'Kornhill Jusco (US) (PY)'!#REF!</definedName>
    <definedName name="_xlnm.Print_Area" localSheetId="14">'Carton Stock Status (FT)'!$A$1:$M$24</definedName>
    <definedName name="_xlnm.Print_Area" localSheetId="13">'Carton Stock Status (LF)'!$A$1:$M$36</definedName>
    <definedName name="_xlnm.Print_Area" localSheetId="12">'Chemical stock (LF)'!$A$1:$K$21</definedName>
    <definedName name="_xlnm.Print_Area" localSheetId="7">'Consumable Stock (LF)'!$A$1:$M$41</definedName>
    <definedName name="_xlnm.Print_Area" localSheetId="9">'Finished Goods (FL) '!$A$1:$M$18</definedName>
    <definedName name="_xlnm.Print_Area" localSheetId="8">'Finished Goods (LF)'!$A$1:$M$23</definedName>
    <definedName name="_xlnm.Print_Area" localSheetId="0">'Kornhill Jusco (OS) (PY)'!$B$1:$S$117</definedName>
    <definedName name="_xlnm.Print_Area" localSheetId="15">'Kornhill Jusco (US) (PY)'!$B$1:$R$25</definedName>
    <definedName name="_xlnm.Print_Area" localSheetId="2">'Raw Materials (FT )'!$A$1:$P$30</definedName>
    <definedName name="_xlnm.Print_Area" localSheetId="3">'Raw Materials (LF )'!$A$1:$P$120</definedName>
    <definedName name="_xlnm.Print_Area" localSheetId="10">'Spare Tools &amp; utilities (FL)'!$A$1:$M$22</definedName>
    <definedName name="_xlnm.Print_Area" localSheetId="11">'Spare Tools &amp; utilities (LF)'!$A$1:$M$29</definedName>
    <definedName name="_xlnm.Print_Area" localSheetId="5">'WIP (FL)'!$A$1:$M$17</definedName>
    <definedName name="_xlnm.Print_Area" localSheetId="4">'WIP (LF)'!$A$1:$K$33</definedName>
    <definedName name="_xlnm.Print_Titles" localSheetId="5">'WIP (FL)'!$4:$7</definedName>
    <definedName name="_xlnm.Print_Titles" localSheetId="4">'WIP (LF)'!$4:$7</definedName>
    <definedName name="qwweee" localSheetId="7">'[4]Kornhill Jusco (OS) (PY)'!#REF!</definedName>
    <definedName name="qwweee" localSheetId="1">'[5]Kornhill Jusco (OS) (PY)'!#REF!</definedName>
    <definedName name="qwweee" localSheetId="10">'[4]Kornhill Jusco (OS) (PY)'!#REF!</definedName>
    <definedName name="qwweee" localSheetId="5">'[4]Kornhill Jusco (OS) (PY)'!#REF!</definedName>
    <definedName name="qwweee" localSheetId="4">'[4]Kornhill Jusco (OS) (PY)'!#REF!</definedName>
    <definedName name="qwweee">'[4]Kornhill Jusco (OS) (PY)'!#REF!</definedName>
    <definedName name="Report" localSheetId="7">'[6]Kornhill Jusco (US) (PY)'!#REF!</definedName>
    <definedName name="Report" localSheetId="1">'[7]Kornhill Jusco (US) (PY)'!#REF!</definedName>
    <definedName name="Report" localSheetId="10">'[6]Kornhill Jusco (US) (PY)'!#REF!</definedName>
    <definedName name="Report" localSheetId="5">'[6]Kornhill Jusco (US) (PY)'!#REF!</definedName>
    <definedName name="Report" localSheetId="4">'[6]Kornhill Jusco (US) (PY)'!#REF!</definedName>
    <definedName name="Report">'[6]Kornhill Jusco (US) (PY)'!#REF!</definedName>
    <definedName name="TextRefCopy1" localSheetId="14">#REF!</definedName>
    <definedName name="TextRefCopy1" localSheetId="13">#REF!</definedName>
    <definedName name="TextRefCopy1" localSheetId="7">#REF!</definedName>
    <definedName name="TextRefCopy1" localSheetId="9">#REF!</definedName>
    <definedName name="TextRefCopy1" localSheetId="8">#REF!</definedName>
    <definedName name="TextRefCopy1" localSheetId="1">#REF!</definedName>
    <definedName name="TextRefCopy1" localSheetId="2">#REF!</definedName>
    <definedName name="TextRefCopy1" localSheetId="3">#REF!</definedName>
    <definedName name="TextRefCopy1" localSheetId="10">#REF!</definedName>
    <definedName name="TextRefCopy1" localSheetId="11">#REF!</definedName>
    <definedName name="TextRefCopy1" localSheetId="6">#REF!</definedName>
    <definedName name="TextRefCopy1" localSheetId="5">#REF!</definedName>
    <definedName name="TextRefCopy1" localSheetId="4">#REF!</definedName>
    <definedName name="TextRefCopy1">#REF!</definedName>
    <definedName name="TextRefCopy10" localSheetId="14">'[8]Kornhill Jusco (US) (PY)'!#REF!</definedName>
    <definedName name="TextRefCopy10" localSheetId="13">'[8]Kornhill Jusco (US) (PY)'!#REF!</definedName>
    <definedName name="TextRefCopy10" localSheetId="7">'[9]Kornhill Jusco (US) (PY)'!#REF!</definedName>
    <definedName name="TextRefCopy10" localSheetId="9">'Finished Goods (FL) '!#REF!</definedName>
    <definedName name="TextRefCopy10" localSheetId="8">'Finished Goods (LF)'!#REF!</definedName>
    <definedName name="TextRefCopy10" localSheetId="1">'[3]Kornhill Jusco (US) (PY)'!#REF!</definedName>
    <definedName name="TextRefCopy10" localSheetId="2">'Raw Materials (FT )'!#REF!</definedName>
    <definedName name="TextRefCopy10" localSheetId="3">'Raw Materials (LF )'!#REF!</definedName>
    <definedName name="TextRefCopy10" localSheetId="10">'[8]Kornhill Jusco (US) (PY)'!#REF!</definedName>
    <definedName name="TextRefCopy10" localSheetId="11">'[8]Kornhill Jusco (US) (PY)'!#REF!</definedName>
    <definedName name="TextRefCopy10" localSheetId="6">'[10]Kornhill Jusco (US) (PY)'!#REF!</definedName>
    <definedName name="TextRefCopy10" localSheetId="5">'[11]Kornhill Jusco (US) (PY)'!#REF!</definedName>
    <definedName name="TextRefCopy10" localSheetId="4">'[6]Kornhill Jusco (US) (PY)'!#REF!</definedName>
    <definedName name="TextRefCopy10">'Kornhill Jusco (US) (PY)'!#REF!</definedName>
    <definedName name="TextRefCopy11">'Kornhill Jusco (OS) (PY)'!$L$10</definedName>
    <definedName name="TextRefCopy12">'Kornhill Jusco (OS) (PY)'!$L$13</definedName>
    <definedName name="TextRefCopy13">'Kornhill Jusco (OS) (PY)'!$L$21</definedName>
    <definedName name="TextRefCopy14">'Kornhill Jusco (OS) (PY)'!$L$29</definedName>
    <definedName name="TextRefCopy15">'Kornhill Jusco (OS) (PY)'!$L$37</definedName>
    <definedName name="TextRefCopy16">'Kornhill Jusco (OS) (PY)'!$L$44</definedName>
    <definedName name="TextRefCopy17">'Kornhill Jusco (OS) (PY)'!$L$44</definedName>
    <definedName name="TextRefCopy18">'Kornhill Jusco (OS) (PY)'!$L$56</definedName>
    <definedName name="TextRefCopy19" localSheetId="9">'Finished Goods (FL) '!#REF!</definedName>
    <definedName name="TextRefCopy19" localSheetId="8">'Finished Goods (LF)'!#REF!</definedName>
    <definedName name="TextRefCopy19" localSheetId="2">'Raw Materials (FT )'!#REF!</definedName>
    <definedName name="TextRefCopy19" localSheetId="3">'Raw Materials (LF )'!#REF!</definedName>
    <definedName name="TextRefCopy19">'Kornhill Jusco (US) (PY)'!$K$44</definedName>
    <definedName name="TextRefCopy2" localSheetId="14">'[8]Kornhill Jusco (US) (PY)'!#REF!</definedName>
    <definedName name="TextRefCopy2" localSheetId="13">'[8]Kornhill Jusco (US) (PY)'!#REF!</definedName>
    <definedName name="TextRefCopy2" localSheetId="7">'[9]Kornhill Jusco (US) (PY)'!#REF!</definedName>
    <definedName name="TextRefCopy2" localSheetId="9">'Finished Goods (FL) '!#REF!</definedName>
    <definedName name="TextRefCopy2" localSheetId="8">'Finished Goods (LF)'!#REF!</definedName>
    <definedName name="TextRefCopy2" localSheetId="1">'[3]Kornhill Jusco (US) (PY)'!#REF!</definedName>
    <definedName name="TextRefCopy2" localSheetId="2">'Raw Materials (FT )'!#REF!</definedName>
    <definedName name="TextRefCopy2" localSheetId="3">'Raw Materials (LF )'!#REF!</definedName>
    <definedName name="TextRefCopy2" localSheetId="10">'[8]Kornhill Jusco (US) (PY)'!#REF!</definedName>
    <definedName name="TextRefCopy2" localSheetId="11">'[8]Kornhill Jusco (US) (PY)'!#REF!</definedName>
    <definedName name="TextRefCopy2" localSheetId="6">'[10]Kornhill Jusco (US) (PY)'!#REF!</definedName>
    <definedName name="TextRefCopy2" localSheetId="5">'[11]Kornhill Jusco (US) (PY)'!#REF!</definedName>
    <definedName name="TextRefCopy2" localSheetId="4">'[6]Kornhill Jusco (US) (PY)'!#REF!</definedName>
    <definedName name="TextRefCopy2">'Kornhill Jusco (US) (PY)'!#REF!</definedName>
    <definedName name="TextRefCopy20">'Kornhill Jusco (OS) (PY)'!$L$13</definedName>
    <definedName name="TextRefCopy21">'Kornhill Jusco (OS) (PY)'!$L$21</definedName>
    <definedName name="TextRefCopy22" localSheetId="9">'Finished Goods (FL) '!#REF!</definedName>
    <definedName name="TextRefCopy22" localSheetId="8">'Finished Goods (LF)'!#REF!</definedName>
    <definedName name="TextRefCopy22" localSheetId="2">'Raw Materials (FT )'!#REF!</definedName>
    <definedName name="TextRefCopy22" localSheetId="3">'Raw Materials (LF )'!#REF!</definedName>
    <definedName name="TextRefCopy22">'Kornhill Jusco (US) (PY)'!$K$28</definedName>
    <definedName name="TextRefCopy23">'Kornhill Jusco (OS) (PY)'!$L$25</definedName>
    <definedName name="TextRefCopy24">'Kornhill Jusco (OS) (PY)'!$L$64</definedName>
    <definedName name="TextRefCopy25">'Kornhill Jusco (OS) (PY)'!$L$68</definedName>
    <definedName name="TextRefCopy26" localSheetId="9">'Finished Goods (FL) '!#REF!</definedName>
    <definedName name="TextRefCopy26" localSheetId="8">'Finished Goods (LF)'!#REF!</definedName>
    <definedName name="TextRefCopy26" localSheetId="2">'Raw Materials (FT )'!#REF!</definedName>
    <definedName name="TextRefCopy26" localSheetId="3">'Raw Materials (LF )'!#REF!</definedName>
    <definedName name="TextRefCopy26">'Kornhill Jusco (US) (PY)'!$K$37</definedName>
    <definedName name="TextRefCopy27" localSheetId="9">'Finished Goods (FL) '!#REF!</definedName>
    <definedName name="TextRefCopy27" localSheetId="8">'Finished Goods (LF)'!#REF!</definedName>
    <definedName name="TextRefCopy27" localSheetId="2">'Raw Materials (FT )'!#REF!</definedName>
    <definedName name="TextRefCopy27" localSheetId="3">'Raw Materials (LF )'!#REF!</definedName>
    <definedName name="TextRefCopy27">'Kornhill Jusco (US) (PY)'!$K$45</definedName>
    <definedName name="TextRefCopy3" localSheetId="14">'[8]Kornhill Jusco (OS) (PY)'!#REF!</definedName>
    <definedName name="TextRefCopy3" localSheetId="13">'[8]Kornhill Jusco (OS) (PY)'!#REF!</definedName>
    <definedName name="TextRefCopy3" localSheetId="7">'[9]Kornhill Jusco (OS) (PY)'!#REF!</definedName>
    <definedName name="TextRefCopy3" localSheetId="9">'[4]Kornhill Jusco (OS) (PY)'!#REF!</definedName>
    <definedName name="TextRefCopy3" localSheetId="8">'[4]Kornhill Jusco (OS) (PY)'!#REF!</definedName>
    <definedName name="TextRefCopy3" localSheetId="1">'[3]Kornhill Jusco (OS) (PY)'!#REF!</definedName>
    <definedName name="TextRefCopy3" localSheetId="2">'[2]Kornhill Jusco (OS) (PY)'!#REF!</definedName>
    <definedName name="TextRefCopy3" localSheetId="3">'[2]Kornhill Jusco (OS) (PY)'!#REF!</definedName>
    <definedName name="TextRefCopy3" localSheetId="10">'[8]Kornhill Jusco (OS) (PY)'!#REF!</definedName>
    <definedName name="TextRefCopy3" localSheetId="11">'[8]Kornhill Jusco (OS) (PY)'!#REF!</definedName>
    <definedName name="TextRefCopy3" localSheetId="6">'[10]Kornhill Jusco (OS) (PY)'!#REF!</definedName>
    <definedName name="TextRefCopy3" localSheetId="5">'[11]Kornhill Jusco (OS) (PY)'!#REF!</definedName>
    <definedName name="TextRefCopy3" localSheetId="4">'[6]Kornhill Jusco (OS) (PY)'!#REF!</definedName>
    <definedName name="TextRefCopy3">'Kornhill Jusco (OS) (PY)'!#REF!</definedName>
    <definedName name="TextRefCopy4" localSheetId="14">'[8]Kornhill Jusco (US) (PY)'!#REF!</definedName>
    <definedName name="TextRefCopy4" localSheetId="13">'[8]Kornhill Jusco (US) (PY)'!#REF!</definedName>
    <definedName name="TextRefCopy4" localSheetId="7">'[9]Kornhill Jusco (US) (PY)'!#REF!</definedName>
    <definedName name="TextRefCopy4" localSheetId="9">'Finished Goods (FL) '!#REF!</definedName>
    <definedName name="TextRefCopy4" localSheetId="8">'Finished Goods (LF)'!#REF!</definedName>
    <definedName name="TextRefCopy4" localSheetId="1">'[3]Kornhill Jusco (US) (PY)'!#REF!</definedName>
    <definedName name="TextRefCopy4" localSheetId="2">'Raw Materials (FT )'!#REF!</definedName>
    <definedName name="TextRefCopy4" localSheetId="3">'Raw Materials (LF )'!#REF!</definedName>
    <definedName name="TextRefCopy4" localSheetId="10">'[8]Kornhill Jusco (US) (PY)'!#REF!</definedName>
    <definedName name="TextRefCopy4" localSheetId="11">'[8]Kornhill Jusco (US) (PY)'!#REF!</definedName>
    <definedName name="TextRefCopy4" localSheetId="6">'[10]Kornhill Jusco (US) (PY)'!#REF!</definedName>
    <definedName name="TextRefCopy4" localSheetId="5">'[11]Kornhill Jusco (US) (PY)'!#REF!</definedName>
    <definedName name="TextRefCopy4" localSheetId="4">'[6]Kornhill Jusco (US) (PY)'!#REF!</definedName>
    <definedName name="TextRefCopy4">'Kornhill Jusco (US) (PY)'!#REF!</definedName>
    <definedName name="TextRefCopy5" localSheetId="14">'[8]Kornhill Jusco (US) (PY)'!#REF!</definedName>
    <definedName name="TextRefCopy5" localSheetId="13">'[8]Kornhill Jusco (US) (PY)'!#REF!</definedName>
    <definedName name="TextRefCopy5" localSheetId="7">'[9]Kornhill Jusco (US) (PY)'!#REF!</definedName>
    <definedName name="TextRefCopy5" localSheetId="9">'Finished Goods (FL) '!#REF!</definedName>
    <definedName name="TextRefCopy5" localSheetId="8">'Finished Goods (LF)'!#REF!</definedName>
    <definedName name="TextRefCopy5" localSheetId="1">'[3]Kornhill Jusco (US) (PY)'!#REF!</definedName>
    <definedName name="TextRefCopy5" localSheetId="2">'Raw Materials (FT )'!#REF!</definedName>
    <definedName name="TextRefCopy5" localSheetId="3">'Raw Materials (LF )'!#REF!</definedName>
    <definedName name="TextRefCopy5" localSheetId="10">'[8]Kornhill Jusco (US) (PY)'!#REF!</definedName>
    <definedName name="TextRefCopy5" localSheetId="11">'[8]Kornhill Jusco (US) (PY)'!#REF!</definedName>
    <definedName name="TextRefCopy5" localSheetId="6">'[10]Kornhill Jusco (US) (PY)'!#REF!</definedName>
    <definedName name="TextRefCopy5" localSheetId="5">'[11]Kornhill Jusco (US) (PY)'!#REF!</definedName>
    <definedName name="TextRefCopy5" localSheetId="4">'[6]Kornhill Jusco (US) (PY)'!#REF!</definedName>
    <definedName name="TextRefCopy5">'Kornhill Jusco (US) (PY)'!#REF!</definedName>
    <definedName name="TextRefCopy6" localSheetId="14">'[8]Kornhill Jusco (US) (PY)'!#REF!</definedName>
    <definedName name="TextRefCopy6" localSheetId="13">'[8]Kornhill Jusco (US) (PY)'!#REF!</definedName>
    <definedName name="TextRefCopy6" localSheetId="7">'[9]Kornhill Jusco (US) (PY)'!#REF!</definedName>
    <definedName name="TextRefCopy6" localSheetId="9">'Finished Goods (FL) '!#REF!</definedName>
    <definedName name="TextRefCopy6" localSheetId="8">'Finished Goods (LF)'!#REF!</definedName>
    <definedName name="TextRefCopy6" localSheetId="1">'[3]Kornhill Jusco (US) (PY)'!#REF!</definedName>
    <definedName name="TextRefCopy6" localSheetId="2">'Raw Materials (FT )'!#REF!</definedName>
    <definedName name="TextRefCopy6" localSheetId="3">'Raw Materials (LF )'!#REF!</definedName>
    <definedName name="TextRefCopy6" localSheetId="10">'[8]Kornhill Jusco (US) (PY)'!#REF!</definedName>
    <definedName name="TextRefCopy6" localSheetId="11">'[8]Kornhill Jusco (US) (PY)'!#REF!</definedName>
    <definedName name="TextRefCopy6" localSheetId="6">'[10]Kornhill Jusco (US) (PY)'!#REF!</definedName>
    <definedName name="TextRefCopy6" localSheetId="5">'[11]Kornhill Jusco (US) (PY)'!#REF!</definedName>
    <definedName name="TextRefCopy6" localSheetId="4">'[6]Kornhill Jusco (US) (PY)'!#REF!</definedName>
    <definedName name="TextRefCopy6">'Kornhill Jusco (US) (PY)'!#REF!</definedName>
    <definedName name="TextRefCopy7" localSheetId="14">'[8]Kornhill Jusco (US) (PY)'!#REF!</definedName>
    <definedName name="TextRefCopy7" localSheetId="13">'[8]Kornhill Jusco (US) (PY)'!#REF!</definedName>
    <definedName name="TextRefCopy7" localSheetId="7">'[9]Kornhill Jusco (US) (PY)'!#REF!</definedName>
    <definedName name="TextRefCopy7" localSheetId="9">'Finished Goods (FL) '!#REF!</definedName>
    <definedName name="TextRefCopy7" localSheetId="8">'Finished Goods (LF)'!#REF!</definedName>
    <definedName name="TextRefCopy7" localSheetId="1">'[3]Kornhill Jusco (US) (PY)'!#REF!</definedName>
    <definedName name="TextRefCopy7" localSheetId="2">'Raw Materials (FT )'!#REF!</definedName>
    <definedName name="TextRefCopy7" localSheetId="3">'Raw Materials (LF )'!#REF!</definedName>
    <definedName name="TextRefCopy7" localSheetId="10">'[8]Kornhill Jusco (US) (PY)'!#REF!</definedName>
    <definedName name="TextRefCopy7" localSheetId="11">'[8]Kornhill Jusco (US) (PY)'!#REF!</definedName>
    <definedName name="TextRefCopy7" localSheetId="6">'[10]Kornhill Jusco (US) (PY)'!#REF!</definedName>
    <definedName name="TextRefCopy7" localSheetId="5">'[11]Kornhill Jusco (US) (PY)'!#REF!</definedName>
    <definedName name="TextRefCopy7" localSheetId="4">'[6]Kornhill Jusco (US) (PY)'!#REF!</definedName>
    <definedName name="TextRefCopy7">'Kornhill Jusco (US) (PY)'!#REF!</definedName>
    <definedName name="TextRefCopy8" localSheetId="9">'Finished Goods (FL) '!#REF!</definedName>
    <definedName name="TextRefCopy8" localSheetId="8">'Finished Goods (LF)'!#REF!</definedName>
    <definedName name="TextRefCopy8" localSheetId="2">'Raw Materials (FT )'!#REF!</definedName>
    <definedName name="TextRefCopy8" localSheetId="3">'Raw Materials (LF )'!#REF!</definedName>
    <definedName name="TextRefCopy8">'Kornhill Jusco (US) (PY)'!$K$12</definedName>
    <definedName name="TextRefCopy9" localSheetId="9">'Finished Goods (FL) '!#REF!</definedName>
    <definedName name="TextRefCopy9" localSheetId="8">'Finished Goods (LF)'!#REF!</definedName>
    <definedName name="TextRefCopy9" localSheetId="2">'Raw Materials (FT )'!#REF!</definedName>
    <definedName name="TextRefCopy9" localSheetId="3">'Raw Materials (LF )'!#REF!</definedName>
    <definedName name="TextRefCopy9">'Kornhill Jusco (US) (PY)'!$K$18</definedName>
    <definedName name="TextRefCopyRangeCount" hidden="1">27</definedName>
    <definedName name="uyuou" localSheetId="1">'[12]Kornhill Jusco (US) (PY)'!#REF!</definedName>
    <definedName name="uyuou">'[6]Kornhill Jusco (US) (PY)'!#REF!</definedName>
    <definedName name="wip" localSheetId="7">'[6]Kornhill Jusco (US) (PY)'!#REF!</definedName>
    <definedName name="wip" localSheetId="1">'[7]Kornhill Jusco (US) (PY)'!#REF!</definedName>
    <definedName name="wip" localSheetId="10">'[6]Kornhill Jusco (US) (PY)'!#REF!</definedName>
    <definedName name="wip" localSheetId="5">'[6]Kornhill Jusco (US) (PY)'!#REF!</definedName>
    <definedName name="wip" localSheetId="4">'[6]Kornhill Jusco (US) (PY)'!#REF!</definedName>
    <definedName name="wip">'[6]Kornhill Jusco (US) (PY)'!#REF!</definedName>
    <definedName name="www" localSheetId="7">'[6]Kornhill Jusco (US) (PY)'!#REF!</definedName>
    <definedName name="www" localSheetId="1">'[7]Kornhill Jusco (US) (PY)'!#REF!</definedName>
    <definedName name="www" localSheetId="10">'[6]Kornhill Jusco (US) (PY)'!#REF!</definedName>
    <definedName name="www" localSheetId="5">'[6]Kornhill Jusco (US) (PY)'!#REF!</definedName>
    <definedName name="www" localSheetId="4">'[6]Kornhill Jusco (US) (PY)'!#REF!</definedName>
    <definedName name="www">'[6]Kornhill Jusco (US) (PY)'!#REF!</definedName>
  </definedNames>
  <calcPr calcId="191029" calcOnSave="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11" i="45" l="1"/>
  <c r="I83" i="47"/>
  <c r="H83" i="47"/>
  <c r="I82" i="47"/>
  <c r="H82" i="47"/>
  <c r="I81" i="47"/>
  <c r="H81" i="47"/>
  <c r="I80" i="47"/>
  <c r="H80" i="47"/>
  <c r="I79" i="47"/>
  <c r="H79" i="47"/>
  <c r="I78" i="47"/>
  <c r="H78" i="47"/>
  <c r="I77" i="47"/>
  <c r="H77" i="47"/>
  <c r="I76" i="47"/>
  <c r="H76" i="47"/>
  <c r="I75" i="47"/>
  <c r="H75" i="47"/>
  <c r="I74" i="47"/>
  <c r="H74" i="47"/>
  <c r="I73" i="47"/>
  <c r="H73" i="47"/>
  <c r="K10" i="45" l="1"/>
  <c r="K11" i="45"/>
  <c r="K12" i="45"/>
  <c r="K13" i="45"/>
  <c r="K14" i="45"/>
  <c r="K15" i="45"/>
  <c r="K16" i="45"/>
  <c r="K17" i="45"/>
  <c r="K18" i="45"/>
  <c r="K19" i="45"/>
  <c r="K20" i="45"/>
  <c r="K21" i="45"/>
  <c r="K22" i="45"/>
  <c r="K23" i="45"/>
  <c r="K9" i="45"/>
  <c r="K10" i="44"/>
  <c r="K11" i="44"/>
  <c r="K12" i="44"/>
  <c r="K13" i="44"/>
  <c r="K14" i="44"/>
  <c r="K15" i="44"/>
  <c r="K16" i="44"/>
  <c r="K17" i="44"/>
  <c r="K18" i="44"/>
  <c r="K19" i="44"/>
  <c r="K20" i="44"/>
  <c r="K21" i="44"/>
  <c r="K22" i="44"/>
  <c r="K23" i="44"/>
  <c r="K24" i="44"/>
  <c r="K25" i="44"/>
  <c r="K26" i="44"/>
  <c r="K27" i="44"/>
  <c r="K28" i="44"/>
  <c r="K29" i="44"/>
  <c r="K30" i="44"/>
  <c r="K31" i="44"/>
  <c r="K32" i="44"/>
  <c r="K33" i="44"/>
  <c r="K34" i="44"/>
  <c r="K35" i="44"/>
  <c r="K36" i="44"/>
  <c r="K37" i="44"/>
  <c r="K38" i="44"/>
  <c r="K39" i="44"/>
  <c r="K40" i="44"/>
  <c r="K41" i="44"/>
  <c r="K42" i="44"/>
  <c r="K43" i="44"/>
  <c r="K44" i="44"/>
  <c r="K45" i="44"/>
  <c r="K46" i="44"/>
  <c r="K47" i="44"/>
  <c r="K48" i="44"/>
  <c r="K49" i="44"/>
  <c r="K50" i="44"/>
  <c r="K51" i="44"/>
  <c r="K52" i="44"/>
  <c r="K53" i="44"/>
  <c r="K54" i="44"/>
  <c r="K55" i="44"/>
  <c r="K56" i="44"/>
  <c r="K57" i="44"/>
  <c r="K58" i="44"/>
  <c r="K59" i="44"/>
  <c r="K60" i="44"/>
  <c r="K61" i="44"/>
  <c r="K62" i="44"/>
  <c r="K63" i="44"/>
  <c r="K64" i="44"/>
  <c r="K65" i="44"/>
  <c r="K66" i="44"/>
  <c r="K67" i="44"/>
  <c r="K68" i="44"/>
  <c r="K69" i="44"/>
  <c r="K70" i="44"/>
  <c r="K71" i="44"/>
  <c r="K72" i="44"/>
  <c r="K73" i="44"/>
  <c r="K74" i="44"/>
  <c r="K75" i="44"/>
  <c r="K76" i="44"/>
  <c r="K77" i="44"/>
  <c r="K78" i="44"/>
  <c r="K79" i="44"/>
  <c r="K80" i="44"/>
  <c r="K81" i="44"/>
  <c r="K82" i="44"/>
  <c r="K83" i="44"/>
  <c r="K84" i="44"/>
  <c r="K85" i="44"/>
  <c r="K86" i="44"/>
  <c r="K87" i="44"/>
  <c r="K88" i="44"/>
  <c r="K89" i="44"/>
  <c r="K90" i="44"/>
  <c r="K91" i="44"/>
  <c r="K92" i="44"/>
  <c r="K93" i="44"/>
  <c r="K94" i="44"/>
  <c r="K95" i="44"/>
  <c r="K96" i="44"/>
  <c r="K97" i="44"/>
  <c r="K98" i="44"/>
  <c r="K99" i="44"/>
  <c r="K100" i="44"/>
  <c r="K101" i="44"/>
  <c r="K102" i="44"/>
  <c r="K103" i="44"/>
  <c r="K104" i="44"/>
  <c r="K105" i="44"/>
  <c r="K106" i="44"/>
  <c r="K107" i="44"/>
  <c r="K108" i="44"/>
  <c r="K109" i="44"/>
  <c r="K110" i="44"/>
  <c r="K111" i="44"/>
  <c r="K112" i="44"/>
  <c r="K113" i="44"/>
  <c r="K9" i="44"/>
  <c r="I10" i="32"/>
  <c r="I11" i="32"/>
  <c r="I12" i="32"/>
  <c r="I13" i="32"/>
  <c r="I14" i="32"/>
  <c r="I15" i="32"/>
  <c r="I16" i="32"/>
  <c r="I9" i="32"/>
  <c r="I11" i="33"/>
  <c r="I10" i="33"/>
  <c r="I9" i="33"/>
  <c r="H9" i="39" l="1"/>
  <c r="I9" i="39"/>
  <c r="K9" i="39" s="1"/>
  <c r="H10" i="39"/>
  <c r="I10" i="39"/>
  <c r="K10" i="39" s="1"/>
  <c r="I34" i="46"/>
  <c r="H34" i="46"/>
  <c r="G34" i="46"/>
  <c r="I33" i="46"/>
  <c r="H33" i="46"/>
  <c r="G33" i="46"/>
  <c r="I32" i="46"/>
  <c r="H32" i="46"/>
  <c r="G32" i="46"/>
  <c r="I31" i="46"/>
  <c r="H31" i="46"/>
  <c r="G31" i="46"/>
  <c r="I30" i="46"/>
  <c r="H30" i="46"/>
  <c r="G30" i="46"/>
  <c r="I29" i="46"/>
  <c r="H29" i="46"/>
  <c r="G29" i="46"/>
  <c r="I28" i="46"/>
  <c r="H28" i="46"/>
  <c r="G28" i="46"/>
  <c r="I27" i="46"/>
  <c r="H27" i="46"/>
  <c r="G27" i="46"/>
  <c r="I26" i="46"/>
  <c r="H26" i="46"/>
  <c r="G26" i="46"/>
  <c r="I25" i="46"/>
  <c r="H25" i="46"/>
  <c r="G25" i="46"/>
  <c r="I24" i="46"/>
  <c r="H24" i="46"/>
  <c r="G24" i="46"/>
  <c r="I23" i="46"/>
  <c r="H23" i="46"/>
  <c r="J23" i="46" s="1"/>
  <c r="G23" i="46"/>
  <c r="I22" i="46"/>
  <c r="H22" i="46"/>
  <c r="G22" i="46"/>
  <c r="I21" i="46"/>
  <c r="H21" i="46"/>
  <c r="G21" i="46"/>
  <c r="I20" i="46"/>
  <c r="H20" i="46"/>
  <c r="G20" i="46"/>
  <c r="I19" i="46"/>
  <c r="H19" i="46"/>
  <c r="J19" i="46" s="1"/>
  <c r="G19" i="46"/>
  <c r="I18" i="46"/>
  <c r="H18" i="46"/>
  <c r="G18" i="46"/>
  <c r="I17" i="46"/>
  <c r="H17" i="46"/>
  <c r="G17" i="46"/>
  <c r="I16" i="46"/>
  <c r="H16" i="46"/>
  <c r="G16" i="46"/>
  <c r="I15" i="46"/>
  <c r="H15" i="46"/>
  <c r="J15" i="46" s="1"/>
  <c r="G15" i="46"/>
  <c r="I14" i="46"/>
  <c r="H14" i="46"/>
  <c r="G14" i="46"/>
  <c r="I13" i="46"/>
  <c r="H13" i="46"/>
  <c r="G13" i="46"/>
  <c r="I12" i="46"/>
  <c r="H12" i="46"/>
  <c r="G12" i="46"/>
  <c r="I11" i="46"/>
  <c r="H11" i="46"/>
  <c r="J11" i="46" s="1"/>
  <c r="G11" i="46"/>
  <c r="I10" i="46"/>
  <c r="H10" i="46"/>
  <c r="G10" i="46"/>
  <c r="I9" i="46"/>
  <c r="H9" i="46"/>
  <c r="G9" i="46"/>
  <c r="J13" i="46" l="1"/>
  <c r="J21" i="46"/>
  <c r="J27" i="46"/>
  <c r="J29" i="46"/>
  <c r="J9" i="46"/>
  <c r="J17" i="46"/>
  <c r="J25" i="46"/>
  <c r="J33" i="46"/>
  <c r="J12" i="46"/>
  <c r="J16" i="46"/>
  <c r="J20" i="46"/>
  <c r="J24" i="46"/>
  <c r="J28" i="46"/>
  <c r="J32" i="46"/>
  <c r="J31" i="46"/>
  <c r="J10" i="46"/>
  <c r="J14" i="46"/>
  <c r="J18" i="46"/>
  <c r="J22" i="46"/>
  <c r="J26" i="46"/>
  <c r="J30" i="46"/>
  <c r="J34" i="46"/>
  <c r="M23" i="45" l="1"/>
  <c r="J23" i="45"/>
  <c r="M22" i="45"/>
  <c r="J22" i="45"/>
  <c r="M21" i="45"/>
  <c r="J21" i="45"/>
  <c r="M20" i="45"/>
  <c r="J20" i="45"/>
  <c r="M19" i="45"/>
  <c r="J19" i="45"/>
  <c r="M18" i="45"/>
  <c r="J18" i="45"/>
  <c r="M17" i="45"/>
  <c r="J17" i="45"/>
  <c r="M16" i="45"/>
  <c r="J16" i="45"/>
  <c r="M15" i="45"/>
  <c r="J15" i="45"/>
  <c r="M14" i="45"/>
  <c r="J14" i="45"/>
  <c r="J13" i="45"/>
  <c r="M12" i="45"/>
  <c r="J12" i="45"/>
  <c r="J11" i="45"/>
  <c r="M11" i="45" s="1"/>
  <c r="M10" i="45"/>
  <c r="J10" i="45"/>
  <c r="M9" i="45"/>
  <c r="J9" i="45"/>
  <c r="M113" i="44"/>
  <c r="J113" i="44"/>
  <c r="M112" i="44"/>
  <c r="J112" i="44"/>
  <c r="M111" i="44"/>
  <c r="J111" i="44"/>
  <c r="M110" i="44"/>
  <c r="J110" i="44"/>
  <c r="M109" i="44"/>
  <c r="J109" i="44"/>
  <c r="M108" i="44"/>
  <c r="J108" i="44"/>
  <c r="M107" i="44"/>
  <c r="J107" i="44"/>
  <c r="M106" i="44"/>
  <c r="J106" i="44"/>
  <c r="M105" i="44"/>
  <c r="J105" i="44"/>
  <c r="M104" i="44"/>
  <c r="J104" i="44"/>
  <c r="M103" i="44"/>
  <c r="J103" i="44"/>
  <c r="M102" i="44"/>
  <c r="J102" i="44"/>
  <c r="M101" i="44"/>
  <c r="J101" i="44"/>
  <c r="M100" i="44"/>
  <c r="J100" i="44"/>
  <c r="M99" i="44"/>
  <c r="J99" i="44"/>
  <c r="M98" i="44"/>
  <c r="J98" i="44"/>
  <c r="M97" i="44"/>
  <c r="J97" i="44"/>
  <c r="M96" i="44"/>
  <c r="J96" i="44"/>
  <c r="M95" i="44"/>
  <c r="J95" i="44"/>
  <c r="M94" i="44"/>
  <c r="J94" i="44"/>
  <c r="M93" i="44"/>
  <c r="J93" i="44"/>
  <c r="M92" i="44"/>
  <c r="J92" i="44"/>
  <c r="M91" i="44"/>
  <c r="J91" i="44"/>
  <c r="M90" i="44"/>
  <c r="J90" i="44"/>
  <c r="M89" i="44"/>
  <c r="J89" i="44"/>
  <c r="M88" i="44"/>
  <c r="J88" i="44"/>
  <c r="M87" i="44"/>
  <c r="J87" i="44"/>
  <c r="M86" i="44"/>
  <c r="J86" i="44"/>
  <c r="M85" i="44"/>
  <c r="J85" i="44"/>
  <c r="M84" i="44"/>
  <c r="J84" i="44"/>
  <c r="M83" i="44"/>
  <c r="J83" i="44"/>
  <c r="M82" i="44"/>
  <c r="J82" i="44"/>
  <c r="M81" i="44"/>
  <c r="J81" i="44"/>
  <c r="M80" i="44"/>
  <c r="J80" i="44"/>
  <c r="M79" i="44"/>
  <c r="J79" i="44"/>
  <c r="M78" i="44"/>
  <c r="J78" i="44"/>
  <c r="M77" i="44"/>
  <c r="J77" i="44"/>
  <c r="M76" i="44"/>
  <c r="J76" i="44"/>
  <c r="M75" i="44"/>
  <c r="J75" i="44"/>
  <c r="M74" i="44"/>
  <c r="J74" i="44"/>
  <c r="M73" i="44"/>
  <c r="J73" i="44"/>
  <c r="M72" i="44"/>
  <c r="J72" i="44"/>
  <c r="M71" i="44"/>
  <c r="J71" i="44"/>
  <c r="M70" i="44"/>
  <c r="J70" i="44"/>
  <c r="M69" i="44"/>
  <c r="J69" i="44"/>
  <c r="M68" i="44"/>
  <c r="J68" i="44"/>
  <c r="M67" i="44"/>
  <c r="J67" i="44"/>
  <c r="M66" i="44"/>
  <c r="J66" i="44"/>
  <c r="M65" i="44"/>
  <c r="J65" i="44"/>
  <c r="M64" i="44"/>
  <c r="J64" i="44"/>
  <c r="M63" i="44"/>
  <c r="J63" i="44"/>
  <c r="M62" i="44"/>
  <c r="J62" i="44"/>
  <c r="M61" i="44"/>
  <c r="J61" i="44"/>
  <c r="M60" i="44"/>
  <c r="J60" i="44"/>
  <c r="M59" i="44"/>
  <c r="J59" i="44"/>
  <c r="M58" i="44"/>
  <c r="J58" i="44"/>
  <c r="M57" i="44"/>
  <c r="J57" i="44"/>
  <c r="M56" i="44"/>
  <c r="J56" i="44"/>
  <c r="M55" i="44"/>
  <c r="J55" i="44"/>
  <c r="M54" i="44"/>
  <c r="J54" i="44"/>
  <c r="M53" i="44"/>
  <c r="J53" i="44"/>
  <c r="M52" i="44"/>
  <c r="J52" i="44"/>
  <c r="M51" i="44"/>
  <c r="J51" i="44"/>
  <c r="M50" i="44"/>
  <c r="J50" i="44"/>
  <c r="M49" i="44"/>
  <c r="J49" i="44"/>
  <c r="M48" i="44"/>
  <c r="J48" i="44"/>
  <c r="M47" i="44"/>
  <c r="J47" i="44"/>
  <c r="M46" i="44"/>
  <c r="J46" i="44"/>
  <c r="M45" i="44"/>
  <c r="J45" i="44"/>
  <c r="M44" i="44"/>
  <c r="J44" i="44"/>
  <c r="M43" i="44"/>
  <c r="J43" i="44"/>
  <c r="M42" i="44"/>
  <c r="J42" i="44"/>
  <c r="M41" i="44"/>
  <c r="J41" i="44"/>
  <c r="M40" i="44"/>
  <c r="J40" i="44"/>
  <c r="M39" i="44"/>
  <c r="J39" i="44"/>
  <c r="M38" i="44"/>
  <c r="J38" i="44"/>
  <c r="M37" i="44"/>
  <c r="J37" i="44"/>
  <c r="M36" i="44"/>
  <c r="J36" i="44"/>
  <c r="M35" i="44"/>
  <c r="J35" i="44"/>
  <c r="M34" i="44"/>
  <c r="J34" i="44"/>
  <c r="M33" i="44"/>
  <c r="J33" i="44"/>
  <c r="M32" i="44"/>
  <c r="J32" i="44"/>
  <c r="M31" i="44"/>
  <c r="J31" i="44"/>
  <c r="M30" i="44"/>
  <c r="J30" i="44"/>
  <c r="M29" i="44"/>
  <c r="J29" i="44"/>
  <c r="M28" i="44"/>
  <c r="J28" i="44"/>
  <c r="M27" i="44"/>
  <c r="J27" i="44"/>
  <c r="M26" i="44"/>
  <c r="J26" i="44"/>
  <c r="M25" i="44"/>
  <c r="J25" i="44"/>
  <c r="M24" i="44"/>
  <c r="J24" i="44"/>
  <c r="M23" i="44"/>
  <c r="J23" i="44"/>
  <c r="M22" i="44"/>
  <c r="J22" i="44"/>
  <c r="M21" i="44"/>
  <c r="J21" i="44"/>
  <c r="M20" i="44"/>
  <c r="J20" i="44"/>
  <c r="M19" i="44"/>
  <c r="J19" i="44"/>
  <c r="M18" i="44"/>
  <c r="J18" i="44"/>
  <c r="M17" i="44"/>
  <c r="J17" i="44"/>
  <c r="M16" i="44"/>
  <c r="J16" i="44"/>
  <c r="M15" i="44"/>
  <c r="J15" i="44"/>
  <c r="M14" i="44"/>
  <c r="J14" i="44"/>
  <c r="M13" i="44"/>
  <c r="J13" i="44"/>
  <c r="M12" i="44"/>
  <c r="J12" i="44"/>
  <c r="M11" i="44"/>
  <c r="J11" i="44"/>
  <c r="M10" i="44"/>
  <c r="J10" i="44"/>
  <c r="M9" i="44"/>
  <c r="J9" i="44"/>
  <c r="H15" i="43" l="1"/>
  <c r="J15" i="43" s="1"/>
  <c r="G15" i="43"/>
  <c r="H14" i="43"/>
  <c r="J14" i="43" s="1"/>
  <c r="G14" i="43"/>
  <c r="H13" i="43"/>
  <c r="J13" i="43" s="1"/>
  <c r="G13" i="43"/>
  <c r="H12" i="43"/>
  <c r="J12" i="43" s="1"/>
  <c r="G12" i="43"/>
  <c r="H11" i="43"/>
  <c r="J11" i="43" s="1"/>
  <c r="G11" i="43"/>
  <c r="H10" i="43"/>
  <c r="J10" i="43" s="1"/>
  <c r="G10" i="43"/>
  <c r="G11" i="35"/>
  <c r="H11" i="35"/>
  <c r="J11" i="35" s="1"/>
  <c r="G12" i="35"/>
  <c r="H12" i="35"/>
  <c r="J12" i="35" s="1"/>
  <c r="G13" i="35"/>
  <c r="H13" i="35"/>
  <c r="J13" i="35" s="1"/>
  <c r="G14" i="35"/>
  <c r="H14" i="35"/>
  <c r="J14" i="35" s="1"/>
  <c r="G15" i="35"/>
  <c r="H15" i="35"/>
  <c r="J15" i="35" s="1"/>
  <c r="G16" i="35"/>
  <c r="H16" i="35"/>
  <c r="J16" i="35" s="1"/>
  <c r="G17" i="35"/>
  <c r="H17" i="35"/>
  <c r="J17" i="35" s="1"/>
  <c r="G18" i="35"/>
  <c r="H18" i="35"/>
  <c r="J18" i="35" s="1"/>
  <c r="G19" i="35"/>
  <c r="H19" i="35"/>
  <c r="J19" i="35" s="1"/>
  <c r="G20" i="35"/>
  <c r="H20" i="35"/>
  <c r="J20" i="35" s="1"/>
  <c r="G21" i="35"/>
  <c r="H21" i="35"/>
  <c r="J21" i="35" s="1"/>
  <c r="G22" i="35"/>
  <c r="H22" i="35"/>
  <c r="J22" i="35" s="1"/>
  <c r="K16" i="32" l="1"/>
  <c r="H16" i="32"/>
  <c r="K15" i="32"/>
  <c r="H15" i="32"/>
  <c r="K14" i="32"/>
  <c r="H14" i="32"/>
  <c r="K13" i="32"/>
  <c r="H13" i="32"/>
  <c r="K12" i="32"/>
  <c r="H12" i="32"/>
  <c r="K11" i="32"/>
  <c r="H11" i="32"/>
  <c r="K10" i="32"/>
  <c r="H10" i="32"/>
  <c r="K9" i="32"/>
  <c r="H9" i="32"/>
  <c r="K9" i="33"/>
  <c r="K10" i="33"/>
  <c r="K11" i="33"/>
  <c r="H9" i="33"/>
  <c r="H10" i="33"/>
  <c r="H11" i="33"/>
  <c r="G10" i="42" l="1"/>
  <c r="I10" i="42" s="1"/>
  <c r="G11" i="42"/>
  <c r="I11" i="42" s="1"/>
  <c r="G12" i="42"/>
  <c r="I12" i="42" s="1"/>
  <c r="G13" i="42"/>
  <c r="I13" i="42" s="1"/>
  <c r="G14" i="42"/>
  <c r="I14" i="42" s="1"/>
  <c r="G9" i="42"/>
  <c r="I9" i="42" s="1"/>
  <c r="F10" i="42"/>
  <c r="F11" i="42"/>
  <c r="F12" i="42"/>
  <c r="F13" i="42"/>
  <c r="F14" i="42"/>
  <c r="F9" i="42"/>
  <c r="H17" i="41" l="1"/>
  <c r="J17" i="41" s="1"/>
  <c r="G17" i="41"/>
  <c r="H16" i="41"/>
  <c r="J16" i="41" s="1"/>
  <c r="G16" i="41"/>
  <c r="H15" i="41"/>
  <c r="J15" i="41" s="1"/>
  <c r="G15" i="41"/>
  <c r="H14" i="41"/>
  <c r="J14" i="41" s="1"/>
  <c r="G14" i="41"/>
  <c r="H13" i="41"/>
  <c r="J13" i="41" s="1"/>
  <c r="G13" i="41"/>
  <c r="H12" i="41"/>
  <c r="J12" i="41" s="1"/>
  <c r="G12" i="41"/>
  <c r="H11" i="41"/>
  <c r="J11" i="41" s="1"/>
  <c r="G11" i="41"/>
  <c r="H10" i="41"/>
  <c r="J10" i="41" s="1"/>
  <c r="G10" i="41"/>
  <c r="G10" i="36"/>
  <c r="H11" i="36"/>
  <c r="J11" i="36" s="1"/>
  <c r="H12" i="36"/>
  <c r="J12" i="36" s="1"/>
  <c r="H13" i="36"/>
  <c r="J13" i="36" s="1"/>
  <c r="H14" i="36"/>
  <c r="J14" i="36" s="1"/>
  <c r="H15" i="36"/>
  <c r="J15" i="36" s="1"/>
  <c r="H16" i="36"/>
  <c r="J16" i="36" s="1"/>
  <c r="H17" i="36"/>
  <c r="J17" i="36" s="1"/>
  <c r="H18" i="36"/>
  <c r="J18" i="36" s="1"/>
  <c r="H19" i="36"/>
  <c r="J19" i="36" s="1"/>
  <c r="H20" i="36"/>
  <c r="J20" i="36" s="1"/>
  <c r="H21" i="36"/>
  <c r="J21" i="36" s="1"/>
  <c r="H22" i="36"/>
  <c r="J22" i="36" s="1"/>
  <c r="H23" i="36"/>
  <c r="J23" i="36" s="1"/>
  <c r="H24" i="36"/>
  <c r="J24" i="36" s="1"/>
  <c r="H25" i="36"/>
  <c r="J25" i="36" s="1"/>
  <c r="H26" i="36"/>
  <c r="J26" i="36" s="1"/>
  <c r="H27" i="36"/>
  <c r="J27" i="36" s="1"/>
  <c r="H28" i="36"/>
  <c r="J28" i="36" s="1"/>
  <c r="H29" i="36"/>
  <c r="J29" i="36" s="1"/>
  <c r="G11" i="36"/>
  <c r="G12" i="36"/>
  <c r="G13" i="36"/>
  <c r="G14" i="36"/>
  <c r="G15" i="36"/>
  <c r="G16" i="36"/>
  <c r="G17" i="36"/>
  <c r="G18" i="36"/>
  <c r="G19" i="36"/>
  <c r="G20" i="36"/>
  <c r="G21" i="36"/>
  <c r="G22" i="36"/>
  <c r="G23" i="36"/>
  <c r="G24" i="36"/>
  <c r="G25" i="36"/>
  <c r="G26" i="36"/>
  <c r="G27" i="36"/>
  <c r="G28" i="36"/>
  <c r="G29" i="36"/>
  <c r="K18" i="37" l="1"/>
  <c r="M18" i="37" s="1"/>
  <c r="O18" i="37" s="1"/>
  <c r="M17" i="37"/>
  <c r="O17" i="37" s="1"/>
  <c r="M16" i="37"/>
  <c r="O16" i="37" s="1"/>
  <c r="M15" i="37"/>
  <c r="O15" i="37" s="1"/>
  <c r="M14" i="37"/>
  <c r="O14" i="37" s="1"/>
  <c r="M13" i="37"/>
  <c r="O13" i="37" s="1"/>
  <c r="M12" i="37"/>
  <c r="O12" i="37" s="1"/>
  <c r="M11" i="37"/>
  <c r="O11" i="37" s="1"/>
  <c r="K10" i="37"/>
  <c r="I10" i="37"/>
  <c r="H10" i="37"/>
  <c r="M9" i="37"/>
  <c r="O9" i="37" s="1"/>
  <c r="M10" i="37" l="1"/>
  <c r="O10" i="37" s="1"/>
  <c r="H10" i="36"/>
  <c r="J10" i="36" s="1"/>
  <c r="H10" i="35"/>
  <c r="J10" i="35" s="1"/>
  <c r="G10" i="35"/>
  <c r="P99" i="13" l="1"/>
  <c r="M75" i="15"/>
  <c r="O75" i="15" s="1"/>
  <c r="M76" i="15"/>
  <c r="O76" i="15" s="1"/>
  <c r="M79" i="15"/>
  <c r="O79" i="15" s="1"/>
  <c r="M80" i="15"/>
  <c r="O80" i="15" s="1"/>
  <c r="M83" i="15"/>
  <c r="O83" i="15" s="1"/>
  <c r="O84" i="15"/>
  <c r="M88" i="15"/>
  <c r="O88" i="15" s="1"/>
  <c r="M91" i="15"/>
  <c r="O91" i="15" s="1"/>
  <c r="M92" i="15"/>
  <c r="O92" i="15" s="1"/>
  <c r="M95" i="15"/>
  <c r="O95" i="15" s="1"/>
  <c r="O96" i="15"/>
  <c r="M100" i="15"/>
  <c r="O100" i="15" s="1"/>
  <c r="M104" i="15"/>
  <c r="O104" i="15" s="1"/>
  <c r="M107" i="15"/>
  <c r="O107" i="15" s="1"/>
  <c r="P76" i="13"/>
  <c r="B108" i="15"/>
  <c r="B103" i="15"/>
  <c r="B99" i="15"/>
  <c r="B87" i="15"/>
  <c r="B96" i="15"/>
  <c r="B84" i="15"/>
  <c r="P79" i="13"/>
  <c r="P83" i="13"/>
  <c r="P84" i="13"/>
  <c r="P87" i="13"/>
  <c r="P91" i="13"/>
  <c r="P96" i="13"/>
  <c r="P100" i="13"/>
  <c r="P103" i="13"/>
  <c r="P107" i="13"/>
  <c r="P108" i="13"/>
  <c r="P75" i="13"/>
  <c r="P80" i="13"/>
  <c r="P88" i="13"/>
  <c r="P95" i="13"/>
  <c r="Q107" i="15"/>
  <c r="Q96" i="15"/>
  <c r="Q95" i="15"/>
  <c r="Q84" i="15"/>
  <c r="Q83" i="15"/>
  <c r="Q76" i="15"/>
  <c r="Q15" i="15"/>
  <c r="Q14" i="15"/>
  <c r="A110" i="15"/>
  <c r="K72" i="13"/>
  <c r="K68" i="13"/>
  <c r="K64" i="13"/>
  <c r="P63" i="13"/>
  <c r="L63" i="13"/>
  <c r="N63" i="13" s="1"/>
  <c r="B63" i="13"/>
  <c r="K60" i="13"/>
  <c r="P59" i="13"/>
  <c r="L59" i="13"/>
  <c r="N59" i="13" s="1"/>
  <c r="B59" i="13"/>
  <c r="K56" i="13"/>
  <c r="P55" i="13"/>
  <c r="L55" i="13"/>
  <c r="N55" i="13"/>
  <c r="B55" i="13"/>
  <c r="K52" i="13"/>
  <c r="K48" i="13"/>
  <c r="K44" i="13"/>
  <c r="L72" i="15"/>
  <c r="L68" i="15"/>
  <c r="M63" i="15"/>
  <c r="O63" i="15" s="1"/>
  <c r="L64" i="15"/>
  <c r="B63" i="15"/>
  <c r="L60" i="15"/>
  <c r="L56" i="15"/>
  <c r="L52" i="15"/>
  <c r="L48" i="15"/>
  <c r="L44" i="15"/>
  <c r="P71" i="13"/>
  <c r="L71" i="13"/>
  <c r="N71" i="13" s="1"/>
  <c r="P70" i="13"/>
  <c r="L70" i="13"/>
  <c r="N70" i="13" s="1"/>
  <c r="P67" i="13"/>
  <c r="L67" i="13"/>
  <c r="N67" i="13" s="1"/>
  <c r="P66" i="13"/>
  <c r="L66" i="13"/>
  <c r="N66" i="13" s="1"/>
  <c r="P62" i="13"/>
  <c r="L62" i="13"/>
  <c r="N62" i="13" s="1"/>
  <c r="P58" i="13"/>
  <c r="L58" i="13"/>
  <c r="N58" i="13" s="1"/>
  <c r="P54" i="13"/>
  <c r="L54" i="13"/>
  <c r="N54" i="13" s="1"/>
  <c r="P51" i="13"/>
  <c r="L51" i="13"/>
  <c r="N51" i="13" s="1"/>
  <c r="P50" i="13"/>
  <c r="L50" i="13"/>
  <c r="N50" i="13" s="1"/>
  <c r="P47" i="13"/>
  <c r="L47" i="13"/>
  <c r="N47" i="13" s="1"/>
  <c r="P46" i="13"/>
  <c r="L46" i="13"/>
  <c r="N46" i="13" s="1"/>
  <c r="P43" i="13"/>
  <c r="L43" i="13"/>
  <c r="N43" i="13"/>
  <c r="P42" i="13"/>
  <c r="L42" i="13"/>
  <c r="N42" i="13" s="1"/>
  <c r="Q71" i="15"/>
  <c r="M71" i="15"/>
  <c r="O71" i="15" s="1"/>
  <c r="Q70" i="15"/>
  <c r="M70" i="15"/>
  <c r="O70" i="15" s="1"/>
  <c r="Q67" i="15"/>
  <c r="M67" i="15"/>
  <c r="O67" i="15" s="1"/>
  <c r="Q66" i="15"/>
  <c r="M66" i="15"/>
  <c r="O66" i="15" s="1"/>
  <c r="Q63" i="15"/>
  <c r="Q62" i="15"/>
  <c r="M62" i="15"/>
  <c r="O62" i="15" s="1"/>
  <c r="Q59" i="15"/>
  <c r="M59" i="15"/>
  <c r="O59" i="15" s="1"/>
  <c r="Q58" i="15"/>
  <c r="M58" i="15"/>
  <c r="O58" i="15" s="1"/>
  <c r="Q55" i="15"/>
  <c r="M55" i="15"/>
  <c r="O55" i="15" s="1"/>
  <c r="Q54" i="15"/>
  <c r="M54" i="15"/>
  <c r="O54" i="15" s="1"/>
  <c r="Q51" i="15"/>
  <c r="M51" i="15"/>
  <c r="O51" i="15" s="1"/>
  <c r="Q50" i="15"/>
  <c r="M50" i="15"/>
  <c r="O50" i="15" s="1"/>
  <c r="Q47" i="15"/>
  <c r="M47" i="15"/>
  <c r="O47" i="15" s="1"/>
  <c r="Q46" i="15"/>
  <c r="M46" i="15"/>
  <c r="O46" i="15" s="1"/>
  <c r="K40" i="13"/>
  <c r="P38" i="13"/>
  <c r="L38" i="13"/>
  <c r="N38" i="13" s="1"/>
  <c r="K36" i="13"/>
  <c r="P34" i="13"/>
  <c r="L34" i="13"/>
  <c r="N34" i="13" s="1"/>
  <c r="K32" i="13"/>
  <c r="P30" i="13"/>
  <c r="L30" i="13"/>
  <c r="N30" i="13" s="1"/>
  <c r="K28" i="13"/>
  <c r="P26" i="13"/>
  <c r="L26" i="13"/>
  <c r="N26" i="13" s="1"/>
  <c r="K24" i="13"/>
  <c r="P22" i="13"/>
  <c r="L22" i="13"/>
  <c r="N22" i="13" s="1"/>
  <c r="K20" i="13"/>
  <c r="K15" i="13"/>
  <c r="K16" i="13" s="1"/>
  <c r="J15" i="13"/>
  <c r="K12" i="13"/>
  <c r="L40" i="15"/>
  <c r="Q38" i="15"/>
  <c r="M38" i="15"/>
  <c r="O38" i="15" s="1"/>
  <c r="L36" i="15"/>
  <c r="Q34" i="15"/>
  <c r="M34" i="15"/>
  <c r="O34" i="15" s="1"/>
  <c r="L32" i="15"/>
  <c r="Q30" i="15"/>
  <c r="M30" i="15"/>
  <c r="O30" i="15" s="1"/>
  <c r="L27" i="15"/>
  <c r="L28" i="15" s="1"/>
  <c r="K27" i="15"/>
  <c r="M26" i="15"/>
  <c r="O26" i="15" s="1"/>
  <c r="Q26" i="15"/>
  <c r="L24" i="15"/>
  <c r="Q22" i="15"/>
  <c r="M22" i="15"/>
  <c r="O22" i="15" s="1"/>
  <c r="L20" i="15"/>
  <c r="L16" i="15"/>
  <c r="L12" i="15"/>
  <c r="M10" i="15"/>
  <c r="O10" i="15" s="1"/>
  <c r="Q10" i="15"/>
  <c r="M11" i="15"/>
  <c r="O11" i="15" s="1"/>
  <c r="Q11" i="15"/>
  <c r="M14" i="15"/>
  <c r="O14" i="15" s="1"/>
  <c r="M15" i="15"/>
  <c r="O15" i="15" s="1"/>
  <c r="M18" i="15"/>
  <c r="O18" i="15" s="1"/>
  <c r="Q18" i="15"/>
  <c r="M19" i="15"/>
  <c r="O19" i="15" s="1"/>
  <c r="Q19" i="15"/>
  <c r="M23" i="15"/>
  <c r="O23" i="15" s="1"/>
  <c r="Q23" i="15"/>
  <c r="M31" i="15"/>
  <c r="O31" i="15" s="1"/>
  <c r="Q31" i="15"/>
  <c r="M35" i="15"/>
  <c r="O35" i="15" s="1"/>
  <c r="Q35" i="15"/>
  <c r="M39" i="15"/>
  <c r="O39" i="15" s="1"/>
  <c r="Q39" i="15"/>
  <c r="M42" i="15"/>
  <c r="O42" i="15" s="1"/>
  <c r="Q42" i="15"/>
  <c r="M43" i="15"/>
  <c r="O43" i="15" s="1"/>
  <c r="Q43" i="15"/>
  <c r="L10" i="13"/>
  <c r="N10" i="13" s="1"/>
  <c r="P10" i="13"/>
  <c r="L11" i="13"/>
  <c r="N11" i="13" s="1"/>
  <c r="P11" i="13"/>
  <c r="L14" i="13"/>
  <c r="N14" i="13" s="1"/>
  <c r="P14" i="13"/>
  <c r="L18" i="13"/>
  <c r="N18" i="13" s="1"/>
  <c r="P18" i="13"/>
  <c r="L19" i="13"/>
  <c r="N19" i="13" s="1"/>
  <c r="P19" i="13"/>
  <c r="L23" i="13"/>
  <c r="N23" i="13" s="1"/>
  <c r="P23" i="13"/>
  <c r="L27" i="13"/>
  <c r="N27" i="13" s="1"/>
  <c r="P27" i="13"/>
  <c r="L31" i="13"/>
  <c r="N31" i="13" s="1"/>
  <c r="P31" i="13"/>
  <c r="L35" i="13"/>
  <c r="N35" i="13" s="1"/>
  <c r="P35" i="13"/>
  <c r="L39" i="13"/>
  <c r="N39" i="13" s="1"/>
  <c r="P39" i="13"/>
  <c r="I5" i="11"/>
  <c r="Q79" i="15"/>
  <c r="Q104" i="15"/>
  <c r="Q91" i="15"/>
  <c r="Q100" i="15"/>
  <c r="Q80" i="15"/>
  <c r="Q75" i="15"/>
  <c r="Q92" i="15"/>
  <c r="Q88" i="15"/>
  <c r="L15" i="13" l="1"/>
  <c r="N15" i="13" s="1"/>
  <c r="P15" i="13"/>
  <c r="P110" i="13" s="1"/>
  <c r="M27" i="15"/>
  <c r="O27" i="15" s="1"/>
  <c r="Q27" i="15"/>
  <c r="Q109" i="15" s="1"/>
  <c r="M13" i="45"/>
</calcChain>
</file>

<file path=xl/sharedStrings.xml><?xml version="1.0" encoding="utf-8"?>
<sst xmlns="http://schemas.openxmlformats.org/spreadsheetml/2006/main" count="2854" uniqueCount="711">
  <si>
    <t>Date</t>
  </si>
  <si>
    <t>Plant / Warehouse</t>
  </si>
  <si>
    <t>Location</t>
  </si>
  <si>
    <t>Count Performed By</t>
  </si>
  <si>
    <t>Stock Category</t>
  </si>
  <si>
    <t>COUNT RESULTS</t>
  </si>
  <si>
    <t># of sample</t>
  </si>
  <si>
    <t>Count Sheet #</t>
  </si>
  <si>
    <t>Dept</t>
  </si>
  <si>
    <t>Product Code</t>
  </si>
  <si>
    <t>Product Description</t>
  </si>
  <si>
    <t>Initial Client Count</t>
  </si>
  <si>
    <t>Initial DTT Count</t>
  </si>
  <si>
    <t>Per unit values</t>
  </si>
  <si>
    <t>Value of Count Discrepancies</t>
  </si>
  <si>
    <t>Agreed Upon Count</t>
  </si>
  <si>
    <t>Value of items covered by audit tests</t>
  </si>
  <si>
    <t>Remarks</t>
  </si>
  <si>
    <t>HK$</t>
  </si>
  <si>
    <t>** Note:  Prior to leaving the count we should obtain agreement on all count discrepancies</t>
  </si>
  <si>
    <t>Sales Area/Backyard</t>
  </si>
  <si>
    <t>Floor</t>
  </si>
  <si>
    <t>Gondola #</t>
  </si>
  <si>
    <t>{a}</t>
  </si>
  <si>
    <t>Tickmarks</t>
  </si>
  <si>
    <t>{b}</t>
  </si>
  <si>
    <t>{c}</t>
  </si>
  <si>
    <t>{d}</t>
  </si>
  <si>
    <t>{e}</t>
  </si>
  <si>
    <t>{f}</t>
  </si>
  <si>
    <t>{g}</t>
  </si>
  <si>
    <t>{h}</t>
  </si>
  <si>
    <t>{i}</t>
  </si>
  <si>
    <t>{j}</t>
  </si>
  <si>
    <t>{k}</t>
  </si>
  <si>
    <t>{l}</t>
  </si>
  <si>
    <t>{m}</t>
  </si>
  <si>
    <t>{n}</t>
  </si>
  <si>
    <t>{o}</t>
  </si>
  <si>
    <t>{p}</t>
  </si>
  <si>
    <t>{q}</t>
  </si>
  <si>
    <t>{r}</t>
  </si>
  <si>
    <t>{s}</t>
  </si>
  <si>
    <t>{t}</t>
  </si>
  <si>
    <t>{u}</t>
  </si>
  <si>
    <t>{v}</t>
  </si>
  <si>
    <t>{w}</t>
  </si>
  <si>
    <t>{x}</t>
  </si>
  <si>
    <t>{y}</t>
  </si>
  <si>
    <t>{z}</t>
  </si>
  <si>
    <t>Conclusion: By completing audit procedure according to audit program, no error noted.</t>
  </si>
  <si>
    <t>Understatement Test</t>
  </si>
  <si>
    <t>Backyard</t>
  </si>
  <si>
    <t>Difference</t>
  </si>
  <si>
    <t>Y</t>
  </si>
  <si>
    <t>Article Code</t>
  </si>
  <si>
    <t>t</t>
  </si>
  <si>
    <t xml:space="preserve"> </t>
  </si>
  <si>
    <t>Line #</t>
  </si>
  <si>
    <t>Overstatement Test</t>
  </si>
  <si>
    <t>Sales Area</t>
  </si>
  <si>
    <t>Fashion</t>
  </si>
  <si>
    <t>Food</t>
  </si>
  <si>
    <t>Household</t>
  </si>
  <si>
    <t>Total</t>
  </si>
  <si>
    <t>Finished Goods</t>
  </si>
  <si>
    <t>Kornhill Jusco</t>
  </si>
  <si>
    <t>01170-0100033</t>
  </si>
  <si>
    <t>147</t>
  </si>
  <si>
    <t>010</t>
  </si>
  <si>
    <t>01200-0200470</t>
  </si>
  <si>
    <t>002</t>
  </si>
  <si>
    <t>Martell Chanteloup Perspective</t>
  </si>
  <si>
    <t>007</t>
  </si>
  <si>
    <t>000655761</t>
  </si>
  <si>
    <t>Daphne Chong, Kelly Chong &amp; Eunice Chan</t>
  </si>
  <si>
    <t>13/11/2013 &amp; 14/11/2013</t>
  </si>
  <si>
    <t>01140-0200007</t>
  </si>
  <si>
    <t>1535491</t>
  </si>
  <si>
    <t>191</t>
  </si>
  <si>
    <t>TVC Ladies Boa Fleece Vest PT</t>
  </si>
  <si>
    <t>01140-0100033</t>
  </si>
  <si>
    <t>01140-0200011</t>
  </si>
  <si>
    <t>1532647</t>
  </si>
  <si>
    <t>TVC Ladies Light Down Vest Print</t>
  </si>
  <si>
    <t>01140-0100027</t>
  </si>
  <si>
    <t>01140-0200015</t>
  </si>
  <si>
    <t>01140-0100057</t>
  </si>
  <si>
    <t>1525526</t>
  </si>
  <si>
    <t>TVC Ladies Twill One Piece LS CK</t>
  </si>
  <si>
    <t>01140-0200028</t>
  </si>
  <si>
    <t>01140-0100045</t>
  </si>
  <si>
    <t>1535756</t>
  </si>
  <si>
    <t>193</t>
  </si>
  <si>
    <t>TVC Mens Light Down CPO Jacket</t>
  </si>
  <si>
    <t>01140-0200029</t>
  </si>
  <si>
    <t>1535814</t>
  </si>
  <si>
    <t>TVC Mens Fleece Half zip Trainer MU</t>
  </si>
  <si>
    <t>01140-0100036</t>
  </si>
  <si>
    <t>4,5,6,7</t>
  </si>
  <si>
    <t>01140-0200032</t>
  </si>
  <si>
    <t>1535749</t>
  </si>
  <si>
    <t>TVC Mens Light Down Pea Coat</t>
  </si>
  <si>
    <t>01140-0100044</t>
  </si>
  <si>
    <t>01170-0200082</t>
  </si>
  <si>
    <t>1526037</t>
  </si>
  <si>
    <t>Buffalo Mens Cotton LS Print T-Shirt</t>
  </si>
  <si>
    <t>01170-0100028</t>
  </si>
  <si>
    <t>01170-0200084</t>
  </si>
  <si>
    <t>1525294</t>
  </si>
  <si>
    <t>Moririn Mens French Terry Hoody Trainer</t>
  </si>
  <si>
    <t>01170-0200085</t>
  </si>
  <si>
    <t>1525351</t>
  </si>
  <si>
    <t>Moririn Mens French Terry Hoddy Trainer</t>
  </si>
  <si>
    <t>01170-0100034</t>
  </si>
  <si>
    <t>01170-0200087</t>
  </si>
  <si>
    <t>1536978</t>
  </si>
  <si>
    <t>Spinash Mens Quilt Jacket</t>
  </si>
  <si>
    <t>01170-0100030</t>
  </si>
  <si>
    <t>1,2</t>
  </si>
  <si>
    <t>01170-0200088</t>
  </si>
  <si>
    <t>1525211</t>
  </si>
  <si>
    <t>Moririn Mens Reversable Quilt Jacket</t>
  </si>
  <si>
    <t>01170-0100023</t>
  </si>
  <si>
    <t>01170-0200089</t>
  </si>
  <si>
    <t>1525203</t>
  </si>
  <si>
    <t>01150-0200001</t>
  </si>
  <si>
    <t>1453505</t>
  </si>
  <si>
    <t>135</t>
  </si>
  <si>
    <t>TopValu 67cm-TV行李喼-GN</t>
  </si>
  <si>
    <t>01150-0100006</t>
  </si>
  <si>
    <t>01150-0200015</t>
  </si>
  <si>
    <t>1430446</t>
  </si>
  <si>
    <t>133</t>
  </si>
  <si>
    <t>HER 時款女裝袋 Bag-BK</t>
  </si>
  <si>
    <t>01150-1100004</t>
  </si>
  <si>
    <t>01150-0200020</t>
  </si>
  <si>
    <t>1530450</t>
  </si>
  <si>
    <t>TopValu 可摺合輕便袋 Pocketable Tote Bag</t>
  </si>
  <si>
    <t>01150-1100007</t>
  </si>
  <si>
    <t>01150-0200022</t>
  </si>
  <si>
    <t>1488923</t>
  </si>
  <si>
    <t>134</t>
  </si>
  <si>
    <t>Yubisha Briefcase</t>
  </si>
  <si>
    <t>01150-1100011</t>
  </si>
  <si>
    <t>01200-1200078</t>
  </si>
  <si>
    <t>2397933</t>
  </si>
  <si>
    <t>035</t>
  </si>
  <si>
    <t>Magnolia Low Fat Milk UHT</t>
  </si>
  <si>
    <t>01200-0101154</t>
  </si>
  <si>
    <t>01200-1200093</t>
  </si>
  <si>
    <t>2431641</t>
  </si>
  <si>
    <t>Vitasoy Low Sugar Vitasoy 1L</t>
  </si>
  <si>
    <t>01200-0101181</t>
  </si>
  <si>
    <t>01200-1200095</t>
  </si>
  <si>
    <t>2461952</t>
  </si>
  <si>
    <t>032</t>
  </si>
  <si>
    <t>EDO Kuri Iri Dorayaki Manju</t>
  </si>
  <si>
    <t>01200-0100894</t>
  </si>
  <si>
    <t>01200-1200098</t>
  </si>
  <si>
    <t>2880565</t>
  </si>
  <si>
    <t>Vita Oat Calci-Plus Soya Bean Drink</t>
  </si>
  <si>
    <t>01200-0101170</t>
  </si>
  <si>
    <t>01200-0200454</t>
  </si>
  <si>
    <t>2504801</t>
  </si>
  <si>
    <t>369</t>
  </si>
  <si>
    <t>Scholl MQ Home Waist Black -M</t>
  </si>
  <si>
    <t>01200-1100007</t>
  </si>
  <si>
    <t>01200-0200455</t>
  </si>
  <si>
    <t>2504819</t>
  </si>
  <si>
    <t>Scholl MQ Home Waist Black -L</t>
  </si>
  <si>
    <t>Comfirmed by client, there was no such item located in the sales area.</t>
  </si>
  <si>
    <t>01200-0200467</t>
  </si>
  <si>
    <t>2752335</t>
  </si>
  <si>
    <t>367</t>
  </si>
  <si>
    <t>Meiji Amino Collagen Premium Refill</t>
  </si>
  <si>
    <t>01200-0100007</t>
  </si>
  <si>
    <t>2314805</t>
  </si>
  <si>
    <t>362</t>
  </si>
  <si>
    <t>Pampers BSOD XL 36 ' S</t>
  </si>
  <si>
    <t>01200-0100080</t>
  </si>
  <si>
    <t>01200-0200047</t>
  </si>
  <si>
    <t>2077931</t>
  </si>
  <si>
    <t>006</t>
  </si>
  <si>
    <t>LKK XO Sauce E. Hot</t>
  </si>
  <si>
    <t>01200-0100702</t>
  </si>
  <si>
    <t>01200-0200050</t>
  </si>
  <si>
    <t>2449619</t>
  </si>
  <si>
    <t>008</t>
  </si>
  <si>
    <t>Wyeth PE Gold</t>
  </si>
  <si>
    <t>01200-0101099</t>
  </si>
  <si>
    <t>01200-0200192</t>
  </si>
  <si>
    <t>2785764</t>
  </si>
  <si>
    <t>IBN Imperial Gift Box</t>
  </si>
  <si>
    <t>01200-0101098</t>
  </si>
  <si>
    <t>01200-0200193</t>
  </si>
  <si>
    <t>2719292</t>
  </si>
  <si>
    <t>2025195</t>
  </si>
  <si>
    <t>Hennessy X.O. Bottle</t>
  </si>
  <si>
    <t>01200-0200195</t>
  </si>
  <si>
    <t>2627123</t>
  </si>
  <si>
    <t>Martell X.O. 3L</t>
  </si>
  <si>
    <t>01200-0200319</t>
  </si>
  <si>
    <t>2788214</t>
  </si>
  <si>
    <t>Brand's Bird's Nest Sugar Free</t>
  </si>
  <si>
    <t>01200-0101103</t>
  </si>
  <si>
    <t>01200-0200320</t>
  </si>
  <si>
    <t>2777506</t>
  </si>
  <si>
    <t>Brand's Sakura Bird</t>
  </si>
  <si>
    <t>Household Information</t>
  </si>
  <si>
    <t>01320-0100120</t>
  </si>
  <si>
    <t>01320-0100198</t>
  </si>
  <si>
    <t>01330-0100073</t>
  </si>
  <si>
    <t>01330-0100100</t>
  </si>
  <si>
    <t>01340-0100006</t>
  </si>
  <si>
    <t>01340-0100004</t>
  </si>
  <si>
    <t>01310-0100097</t>
  </si>
  <si>
    <t>01310-0100111</t>
  </si>
  <si>
    <t>01310-0100096</t>
  </si>
  <si>
    <t>01310-0100044</t>
  </si>
  <si>
    <t>01310-0100086</t>
  </si>
  <si>
    <t>01310-0100087</t>
  </si>
  <si>
    <t>003540788</t>
  </si>
  <si>
    <t>Roung Wok DH Premium</t>
  </si>
  <si>
    <t>01340-0200061</t>
  </si>
  <si>
    <t>02340-0200061</t>
  </si>
  <si>
    <t>000700559</t>
  </si>
  <si>
    <t>HP NBK 17-J003TX</t>
  </si>
  <si>
    <t>01320-0200142</t>
  </si>
  <si>
    <t>000665620</t>
  </si>
  <si>
    <t>Samsung NBK 900X4C-A01</t>
  </si>
  <si>
    <t>01340-0200047</t>
  </si>
  <si>
    <t>CANON DSLR 5D MARK</t>
  </si>
  <si>
    <t>01330-02000055</t>
  </si>
  <si>
    <t>000706606</t>
  </si>
  <si>
    <t>Panasonic Bread Maker SDPM105</t>
  </si>
  <si>
    <t>01330-0200047</t>
  </si>
  <si>
    <t>000669754</t>
  </si>
  <si>
    <t xml:space="preserve">Sharp A/Cleaner </t>
  </si>
  <si>
    <t>01330-0200045</t>
  </si>
  <si>
    <t>000548180</t>
  </si>
  <si>
    <t>General Airconditioner</t>
  </si>
  <si>
    <t>01310-0200057</t>
  </si>
  <si>
    <t>003458064</t>
  </si>
  <si>
    <t>Philips Led Table lamp</t>
  </si>
  <si>
    <t>01310-0200050</t>
  </si>
  <si>
    <t>003521507</t>
  </si>
  <si>
    <t>Dunlo pillo - Queen</t>
  </si>
  <si>
    <t>01310-0200049</t>
  </si>
  <si>
    <t>003257011</t>
  </si>
  <si>
    <t>Hello Bear Soft Mat-L</t>
  </si>
  <si>
    <t>01310-0200039</t>
  </si>
  <si>
    <t>003548732</t>
  </si>
  <si>
    <t>ElectricUnderBlanket</t>
  </si>
  <si>
    <t>003011269</t>
  </si>
  <si>
    <t>Dentons PU Foam Pillow</t>
  </si>
  <si>
    <t>01310-0200032</t>
  </si>
  <si>
    <t>003826922</t>
  </si>
  <si>
    <t>Audio Supplies LED Mahjong Lamp</t>
  </si>
  <si>
    <t>01310-0200020</t>
  </si>
  <si>
    <t>003630738</t>
  </si>
  <si>
    <t>Hand Painted Vase-yellow</t>
  </si>
  <si>
    <t>01320-0200155</t>
  </si>
  <si>
    <t>003101821</t>
  </si>
  <si>
    <t>Shuttle Chef 8L</t>
  </si>
  <si>
    <t>Sony 47" 3D Led TV</t>
  </si>
  <si>
    <t>000693978</t>
  </si>
  <si>
    <t>Samsung 55" 3D LED TV</t>
  </si>
  <si>
    <t>000696963</t>
  </si>
  <si>
    <t>Hitachi Refri</t>
  </si>
  <si>
    <t>Comfirmed by client, there was no such item located in the backyard.</t>
  </si>
  <si>
    <t>000694984</t>
  </si>
  <si>
    <t>Quantity of Count Discrepancies</t>
  </si>
  <si>
    <t>File Nos</t>
  </si>
  <si>
    <t>Buyer</t>
  </si>
  <si>
    <t>UoM</t>
  </si>
  <si>
    <t>Internal Movement</t>
  </si>
  <si>
    <t>Net Difference</t>
  </si>
  <si>
    <t>Material Group</t>
  </si>
  <si>
    <t>Material Type</t>
  </si>
  <si>
    <t>File</t>
  </si>
  <si>
    <t>Base UOM</t>
  </si>
  <si>
    <t>Shell Fabric</t>
  </si>
  <si>
    <t>YD</t>
  </si>
  <si>
    <t>EG2-05590</t>
  </si>
  <si>
    <t>Attachment</t>
  </si>
  <si>
    <t>Fabrics &amp; trims raw materials</t>
  </si>
  <si>
    <t>PCS</t>
  </si>
  <si>
    <t>Initial DB Count</t>
  </si>
  <si>
    <t>Pieces</t>
  </si>
  <si>
    <t>Consumable Stocks</t>
  </si>
  <si>
    <t>Material</t>
  </si>
  <si>
    <t>Material Description Long</t>
  </si>
  <si>
    <t>CAN</t>
  </si>
  <si>
    <t>Spares Loose Tools Stock</t>
  </si>
  <si>
    <t>Carton Stock</t>
  </si>
  <si>
    <t>Epic Garments Manufacturing Co. Ltd.</t>
  </si>
  <si>
    <t>Plot # 11- 22, 26- 34, Adamjee EPZ, Adamjee Nagar, Narayangonj, Dhaka, Bangladesha</t>
  </si>
  <si>
    <t>02 July 2020 &amp; 04 July 2020</t>
  </si>
  <si>
    <t>Siamon Malacar and Sazid Hassan</t>
  </si>
  <si>
    <t>Work in progress</t>
  </si>
  <si>
    <t>DB SN no.</t>
  </si>
  <si>
    <t>SN NO</t>
  </si>
  <si>
    <t>Unit</t>
  </si>
  <si>
    <t>Style</t>
  </si>
  <si>
    <t>File Ref</t>
  </si>
  <si>
    <t>Color</t>
  </si>
  <si>
    <t xml:space="preserve">Cutting </t>
  </si>
  <si>
    <t xml:space="preserve">Sewing </t>
  </si>
  <si>
    <t xml:space="preserve">Washing </t>
  </si>
  <si>
    <t xml:space="preserve">Finishing </t>
  </si>
  <si>
    <t xml:space="preserve">Packing </t>
  </si>
  <si>
    <t>FG</t>
  </si>
  <si>
    <t>Unit-1</t>
  </si>
  <si>
    <t>Men's Classic Khaki(/OPP)</t>
  </si>
  <si>
    <t>EG1-05775 (WK-37)</t>
  </si>
  <si>
    <t>Black</t>
  </si>
  <si>
    <t>EG1-05733 (WK-33-2nd)</t>
  </si>
  <si>
    <t>Unit-3</t>
  </si>
  <si>
    <t>Toddler Boys Core Pants</t>
  </si>
  <si>
    <t>EG3-05709</t>
  </si>
  <si>
    <t>Khaki-(W)</t>
  </si>
  <si>
    <t>2027025 (Baby Boy Dry Indigo)</t>
  </si>
  <si>
    <t>EG3-05609</t>
  </si>
  <si>
    <t>Dry Indigo-(W)</t>
  </si>
  <si>
    <t>Unit-4</t>
  </si>
  <si>
    <t xml:space="preserve">Men's Straight Fit Chino </t>
  </si>
  <si>
    <t>EG4-05696</t>
  </si>
  <si>
    <t>TRUE NAVY-(W)</t>
  </si>
  <si>
    <t>Premium Jegging</t>
  </si>
  <si>
    <t>EG4-05662-UK</t>
  </si>
  <si>
    <t>Chocolate-(W)</t>
  </si>
  <si>
    <t>KNIT DENIM JOGGER</t>
  </si>
  <si>
    <t>EG4-05658 -SOLID</t>
  </si>
  <si>
    <t>BLACK SOOT-(W)</t>
  </si>
  <si>
    <t>Unit-5</t>
  </si>
  <si>
    <t>Girls Table Denim Skinny</t>
  </si>
  <si>
    <t>EG5-05649 (Unit-3)</t>
  </si>
  <si>
    <t>Ice Glacier</t>
  </si>
  <si>
    <t xml:space="preserve">KOHL'S Easy Care </t>
  </si>
  <si>
    <t>EG4-05437(Classic Flat/100RS)</t>
  </si>
  <si>
    <t>Heather Charcoal</t>
  </si>
  <si>
    <t>Mens Heritage 5 Pkt Pant</t>
  </si>
  <si>
    <t>EG5-05691</t>
  </si>
  <si>
    <t>KELP</t>
  </si>
  <si>
    <t>Physical Stock verified</t>
  </si>
  <si>
    <t>In WIP Stock as on 04-07-20</t>
  </si>
  <si>
    <t>Kontoor</t>
  </si>
  <si>
    <t>Cutting Department</t>
  </si>
  <si>
    <t>Pcs</t>
  </si>
  <si>
    <t>Line No</t>
  </si>
  <si>
    <t>PO</t>
  </si>
  <si>
    <t>File No.</t>
  </si>
  <si>
    <t>Work In Progress</t>
  </si>
  <si>
    <t>Style No</t>
  </si>
  <si>
    <t>WP Ref.</t>
  </si>
  <si>
    <t>WTMH92103A</t>
  </si>
  <si>
    <t>CVC</t>
  </si>
  <si>
    <t>Lot/Style no-203WAAL</t>
  </si>
  <si>
    <t>WIP Stock as on 30-June-2021</t>
  </si>
  <si>
    <t>List to Floor (LF)</t>
  </si>
  <si>
    <t>Floor to list (FL)</t>
  </si>
  <si>
    <t>Floor to List (FL)</t>
  </si>
  <si>
    <t>List to floor (LF)</t>
  </si>
  <si>
    <t>Cosmopolitan Industries (Pvt.) Ltd. (CIPL)</t>
  </si>
  <si>
    <t>Savar, Dhaka</t>
  </si>
  <si>
    <t>PM2001-74</t>
  </si>
  <si>
    <t>CRTDBXCRTN60.96X40.64X20.32 , 5 Ply,LV</t>
  </si>
  <si>
    <t>PM2017-73</t>
  </si>
  <si>
    <t>CRTDBXCRTN 36x27 3 Ply</t>
  </si>
  <si>
    <t>PM2018-903</t>
  </si>
  <si>
    <t>CRTDBXCRTN56x36  3PLy</t>
  </si>
  <si>
    <t>Initial Client Count As at 30 June 2021</t>
  </si>
  <si>
    <t>Initial DB Count (07 July 2021)</t>
  </si>
  <si>
    <t>PM2020-1113</t>
  </si>
  <si>
    <t>CRTDBXCRTN 42X5X23 CM 3 Ply U Divider</t>
  </si>
  <si>
    <t>PM2020-1114</t>
  </si>
  <si>
    <t>CRTDBXCRTN 42X31X20 CM 3 Ply U Divider</t>
  </si>
  <si>
    <t>PM2020-1116</t>
  </si>
  <si>
    <t>CRTDBXCRTN 42X5X43 CM 3 Ply U Divider</t>
  </si>
  <si>
    <t>PM2020-1118</t>
  </si>
  <si>
    <t>CRTDBXCRTN 37X36X20 CM 3 Ply U Divider</t>
  </si>
  <si>
    <t>PM2020-1120</t>
  </si>
  <si>
    <t>CRTDBXCRTN 56X36X12 CM 3 Ply U Divider</t>
  </si>
  <si>
    <t>PM2020-1162</t>
  </si>
  <si>
    <t>CRTDBXCRTN 61x40.6x25.4 cm 3 ply</t>
  </si>
  <si>
    <t>PM2020-1266</t>
  </si>
  <si>
    <t>CRTDBXCRTN 32x21 3ply TOP BOTTOM</t>
  </si>
  <si>
    <t>PM2020-446</t>
  </si>
  <si>
    <t>CRTDBXCRTN 42x36     3PLY</t>
  </si>
  <si>
    <t>PM2020-694</t>
  </si>
  <si>
    <t>CRTDBXCRTN 58.5X32.5X15 CM  3PLY</t>
  </si>
  <si>
    <t>PM2021-14</t>
  </si>
  <si>
    <t>CRTDBXCRTN 36x3x31 3ply U divider</t>
  </si>
  <si>
    <t>PM2021-15</t>
  </si>
  <si>
    <t>CRTDBXCRTN 36x3x13 3ply U divider</t>
  </si>
  <si>
    <t>PM2021-298</t>
  </si>
  <si>
    <t>CRTDBXCRTN 54X36 cm 3 Ply</t>
  </si>
  <si>
    <t>PM2021-347</t>
  </si>
  <si>
    <t>CRTDBXCRTN 56X36x12 cm 3 Ply</t>
  </si>
  <si>
    <t>PM2021-361</t>
  </si>
  <si>
    <t>CRTDBXCRTN 42X36x20 cm 3 Ply</t>
  </si>
  <si>
    <t>PM2021-368</t>
  </si>
  <si>
    <t>CRTDBXCRTN 58X38x43 cm 5 Ply</t>
  </si>
  <si>
    <t>PM2021-371</t>
  </si>
  <si>
    <t>CRTDBXCRTN 42X40 cm 3 Ply</t>
  </si>
  <si>
    <t>PM2021-373</t>
  </si>
  <si>
    <t>CRTDBXCRTN 44X38x43 cm 5 Ply</t>
  </si>
  <si>
    <t>PM2021-374</t>
  </si>
  <si>
    <t>CRTDBXCRTN 44X42x43 cm 5 Ply</t>
  </si>
  <si>
    <t>PM2021-396</t>
  </si>
  <si>
    <t>CRTDBXCRTN 44X42x24 cm 5 Ply</t>
  </si>
  <si>
    <t>PM2021-433</t>
  </si>
  <si>
    <t>CRTDBXCRTN 42X40x21 cm 3 Ply</t>
  </si>
  <si>
    <t>PM2021-459</t>
  </si>
  <si>
    <t>CRTDBXCRTN 42X36x21 cm 3 Ply</t>
  </si>
  <si>
    <t>PM2021-464</t>
  </si>
  <si>
    <t>CRTDBXCRTN 54X36x24 cm 3 Ply</t>
  </si>
  <si>
    <t>PM2021-472</t>
  </si>
  <si>
    <t>CRTDBXCRTN 56X36x26 cm 3 Ply</t>
  </si>
  <si>
    <t>PM2021-477</t>
  </si>
  <si>
    <t>CRTDBXCRTN 58X38x37 cm 5 Ply</t>
  </si>
  <si>
    <t>PM2021-478</t>
  </si>
  <si>
    <t>CRTDBXCRTN 56X36x18 cm 3 Ply</t>
  </si>
  <si>
    <t>Rounak Rayhan Shuban</t>
  </si>
  <si>
    <t>Floor to List (FT)</t>
  </si>
  <si>
    <t>Issued and supportings obtained</t>
  </si>
  <si>
    <t>Lavacon MAX</t>
  </si>
  <si>
    <t>ROCELL HSB</t>
  </si>
  <si>
    <t>ROYALUBE ACA</t>
  </si>
  <si>
    <t>Royawet 1515</t>
  </si>
  <si>
    <t>ROYAZYME SC 750</t>
  </si>
  <si>
    <t>Yellow E-XF G</t>
  </si>
  <si>
    <t>KG</t>
  </si>
  <si>
    <t>Mir M Emdadul Hasib</t>
  </si>
  <si>
    <t>Faysal Hossain</t>
  </si>
  <si>
    <t>CIPL-03316</t>
  </si>
  <si>
    <t>UNIQLO</t>
  </si>
  <si>
    <t>CIPL-03324</t>
  </si>
  <si>
    <t>CIPL-03353</t>
  </si>
  <si>
    <t>CIPL-03364</t>
  </si>
  <si>
    <t>CIPL-03313</t>
  </si>
  <si>
    <t>LEVIS</t>
  </si>
  <si>
    <t>CIPL-03334</t>
  </si>
  <si>
    <t>CIPL-03336</t>
  </si>
  <si>
    <t>CIPL-03339</t>
  </si>
  <si>
    <t>CIPL-03342</t>
  </si>
  <si>
    <t>CIPL-03348</t>
  </si>
  <si>
    <t>CIPL-03330</t>
  </si>
  <si>
    <t>SAINSBURYS</t>
  </si>
  <si>
    <t>Initial Client Count As at 06 July 2021</t>
  </si>
  <si>
    <t>Initial DB Count on 07 July 2021</t>
  </si>
  <si>
    <t>Spare Tools &amp; utilities</t>
  </si>
  <si>
    <t>BULLMER KNIFE(AUTO CUTTER)</t>
  </si>
  <si>
    <t>V-BELT M32</t>
  </si>
  <si>
    <t>LIFTING LEVER LEFTLK-1900Bpart no.262-04</t>
  </si>
  <si>
    <t>LIFTING LEVER RIGHTLK-1900Bpart no.262-0</t>
  </si>
  <si>
    <t>HAMMERRH-9820part no.S37211-001BROTHER</t>
  </si>
  <si>
    <t>LOOPER L 1/4MS-1190part no.129-41852JUKI</t>
  </si>
  <si>
    <t>CHAIN LOOPERMO-6700part no.121-20705JUKI</t>
  </si>
  <si>
    <t>MOTOR PULLEY 6565MMKenlin</t>
  </si>
  <si>
    <t>B/T SHUTTLE ASM</t>
  </si>
  <si>
    <t>FOA  2261H FOA RACHING BELT LOCAL China</t>
  </si>
  <si>
    <t>VEIT Kennegisser BX-100050 U/B (0.4*1050</t>
  </si>
  <si>
    <t>VEIT Kennegisser BX-100050 L/B(0.4*1050*</t>
  </si>
  <si>
    <t>Poly-Alumenium Chloride(PAC)</t>
  </si>
  <si>
    <t>Common Salt</t>
  </si>
  <si>
    <t>Iron Handle sewoong</t>
  </si>
  <si>
    <t>Coolant (CS-100 )</t>
  </si>
  <si>
    <t>Lube Oil Filter ( 5241840101 ) -04 Pcs</t>
  </si>
  <si>
    <t>Oil Filter ( 901-136 ) 1250KVA Diesel Ge</t>
  </si>
  <si>
    <t>Fuel Filter ( SE429B/4 ) 1250KVA Diesel</t>
  </si>
  <si>
    <t>L</t>
  </si>
  <si>
    <t>Md. Mehedi Hasan and Mir M Emdadul Hasib</t>
  </si>
  <si>
    <t>Initial Client Count (06-Jul-2021)</t>
  </si>
  <si>
    <t>Initial DB Count (07-Jul-2021)</t>
  </si>
  <si>
    <t>CIPL-02986</t>
  </si>
  <si>
    <t>CIPL-03082</t>
  </si>
  <si>
    <t>CIPL-03345</t>
  </si>
  <si>
    <t>Embriodery Thread</t>
  </si>
  <si>
    <t>Trims Raw Materials</t>
  </si>
  <si>
    <t>CIPL-02770</t>
  </si>
  <si>
    <t>MTR</t>
  </si>
  <si>
    <t>Metal Zipper</t>
  </si>
  <si>
    <t>Sewing Thread</t>
  </si>
  <si>
    <t>Pocket Flasher</t>
  </si>
  <si>
    <t>CIPL-02772</t>
  </si>
  <si>
    <t>CIPL-02774</t>
  </si>
  <si>
    <t>Carton Stickers</t>
  </si>
  <si>
    <t>CIPL-02879</t>
  </si>
  <si>
    <t>Woven Tape</t>
  </si>
  <si>
    <t>CIPL-02883</t>
  </si>
  <si>
    <t>Elastic Cord</t>
  </si>
  <si>
    <t>CIPL-02888</t>
  </si>
  <si>
    <t>Fit Label</t>
  </si>
  <si>
    <t>Horn Button</t>
  </si>
  <si>
    <t>Tag pins, Tag gun  Bullets , Kimble, Dennison String</t>
  </si>
  <si>
    <t>CIPL-02979</t>
  </si>
  <si>
    <t>Other Packing Materials</t>
  </si>
  <si>
    <t>Hang Tag</t>
  </si>
  <si>
    <t>CIPL-02987</t>
  </si>
  <si>
    <t>Metal Rivets</t>
  </si>
  <si>
    <t>CIPL-02988</t>
  </si>
  <si>
    <t>Care label</t>
  </si>
  <si>
    <t>CIPL-03096</t>
  </si>
  <si>
    <t>CIPL-03098</t>
  </si>
  <si>
    <t>CIPL-03105</t>
  </si>
  <si>
    <t>CIPL-03108</t>
  </si>
  <si>
    <t>Interlining NON WOVEN(Fabrics)</t>
  </si>
  <si>
    <t>Metal Hook &amp; Bar</t>
  </si>
  <si>
    <t>CIPL-03115</t>
  </si>
  <si>
    <t>Pocketing Trims</t>
  </si>
  <si>
    <t>Gum Tape</t>
  </si>
  <si>
    <t>CIPL-03116</t>
  </si>
  <si>
    <t>Metal Hook &amp; Eye</t>
  </si>
  <si>
    <t>CIPL-03129</t>
  </si>
  <si>
    <t>CIPL-03264</t>
  </si>
  <si>
    <t>Pocketing Fabric</t>
  </si>
  <si>
    <t>Shank Button</t>
  </si>
  <si>
    <t>CIPL-03270</t>
  </si>
  <si>
    <t>Lining Fabric</t>
  </si>
  <si>
    <t>CIPL-03310</t>
  </si>
  <si>
    <t>Nylon Zipper</t>
  </si>
  <si>
    <t>CIPL-03311</t>
  </si>
  <si>
    <t>CIPL-03312</t>
  </si>
  <si>
    <t>CIPL-03314</t>
  </si>
  <si>
    <t>Other Label (Origin Label, COO Label, Logo Label,Additional Label)</t>
  </si>
  <si>
    <t>CIPL-03319</t>
  </si>
  <si>
    <t>Size sticker</t>
  </si>
  <si>
    <t>Lot label</t>
  </si>
  <si>
    <t>CIPL-03328</t>
  </si>
  <si>
    <t>Tissue Papers</t>
  </si>
  <si>
    <t>CIPL-03347</t>
  </si>
  <si>
    <t>RFID Tag</t>
  </si>
  <si>
    <t>CIPL-03349</t>
  </si>
  <si>
    <t>CIPL-03359</t>
  </si>
  <si>
    <t>Plastic Button</t>
  </si>
  <si>
    <t>Plastic Clip</t>
  </si>
  <si>
    <t>CIPL-03360</t>
  </si>
  <si>
    <t>CIPL-03361</t>
  </si>
  <si>
    <t>CIPL-03363</t>
  </si>
  <si>
    <t>Individual Poly Bag</t>
  </si>
  <si>
    <t>CIPL-03366</t>
  </si>
  <si>
    <t>CIPL-03368</t>
  </si>
  <si>
    <t>CIPL-03373</t>
  </si>
  <si>
    <t>Interlining NON WOVEN(Trims)</t>
  </si>
  <si>
    <t>Spare Button Pouch</t>
  </si>
  <si>
    <t>CIPL-03374</t>
  </si>
  <si>
    <t>CIPL-03375</t>
  </si>
  <si>
    <t>CIPL-03377</t>
  </si>
  <si>
    <t>CIPL-03379</t>
  </si>
  <si>
    <t>CIPL-03385</t>
  </si>
  <si>
    <t>Floor to List (LF)</t>
  </si>
  <si>
    <t>CIPL-03346</t>
  </si>
  <si>
    <t>CIPL-03386</t>
  </si>
  <si>
    <t>CIPL-03392</t>
  </si>
  <si>
    <t>Plastic Washer</t>
  </si>
  <si>
    <t>CIPL-03394</t>
  </si>
  <si>
    <t>Snaps Button</t>
  </si>
  <si>
    <t>Received issued note</t>
  </si>
  <si>
    <t>Mir M Emdadul Hasib &amp; Faysal Hossain</t>
  </si>
  <si>
    <t>Md. Mehdi Hasan</t>
  </si>
  <si>
    <t>Initial Client Count as on 30 June</t>
  </si>
  <si>
    <t>Initial DB Count as on 7 July</t>
  </si>
  <si>
    <t>MAGIC PEN Adger brand</t>
  </si>
  <si>
    <t>MAGIC PEN</t>
  </si>
  <si>
    <t>SCISSORS - 10"</t>
  </si>
  <si>
    <t>SC03--SCISSORS - 10"--OTHERS</t>
  </si>
  <si>
    <t>SCISSORS - 6"</t>
  </si>
  <si>
    <t>SC01--SCISSORS - 6"--OTHERS</t>
  </si>
  <si>
    <t>VANISH CHALK  Rabbit Brand</t>
  </si>
  <si>
    <t>VA01--VANISH CHALK--SEWING</t>
  </si>
  <si>
    <t>BOX</t>
  </si>
  <si>
    <t>WHEEL SOAP</t>
  </si>
  <si>
    <t>WH01--WHEEL SOAP--SEWING</t>
  </si>
  <si>
    <t>SPOKE CYCLE</t>
  </si>
  <si>
    <t>SP01--SPOKE CYCLE--MAINT</t>
  </si>
  <si>
    <t>TAG GUN</t>
  </si>
  <si>
    <t>PLASTIC STAPLE PIN (SAGA)</t>
  </si>
  <si>
    <t>PS02--PLASTIC STAPLE PIN (SAGA)--FINISHING</t>
  </si>
  <si>
    <t>ROL</t>
  </si>
  <si>
    <t>TALCOM POWDER</t>
  </si>
  <si>
    <t>TA05--TALCOM POWDER--SEWING</t>
  </si>
  <si>
    <t>ANIT CUTTER KNIFE</t>
  </si>
  <si>
    <t>AN02--ANIT CUTTER KNIFE --SAMPLING &amp; PATTERN CAD CAM</t>
  </si>
  <si>
    <t>BOTH  SIDE TAPE -Nicto yellow</t>
  </si>
  <si>
    <t>BO02--BOTH SIDE TAPE--SAMPLING &amp; PATTERN CAD CAM</t>
  </si>
  <si>
    <t>EMARY PAPER 120</t>
  </si>
  <si>
    <t>EM01--EMARY PAPER--SAMPLING &amp; PATTERN CAD CAM</t>
  </si>
  <si>
    <t>LEED PEN</t>
  </si>
  <si>
    <t>LE01--LEED PEN--SAMPLING &amp; PATTERN CAD CAM</t>
  </si>
  <si>
    <t>LEED PIN BOX</t>
  </si>
  <si>
    <t>LE02--LEED PIN BOX--SAMPLING &amp; PATTERN CAD CAM</t>
  </si>
  <si>
    <t>BALOON</t>
  </si>
  <si>
    <t>BA02--BALOON--CUTTING</t>
  </si>
  <si>
    <t>BAND KNIFE</t>
  </si>
  <si>
    <t>BA03--BAND KNIFE--CUTTING</t>
  </si>
  <si>
    <t>LINE LABEL NO-2</t>
  </si>
  <si>
    <t>LINE LABEL NO-3</t>
  </si>
  <si>
    <t>LINE LABEL NO-4</t>
  </si>
  <si>
    <t>SHADE LABEL NO-E</t>
  </si>
  <si>
    <t>SLE--SHADE LABEL NO-E--CUTTING</t>
  </si>
  <si>
    <t>TEXTILE MARKER - chentury</t>
  </si>
  <si>
    <t>TE01--TEXTILE MARKER--W/H</t>
  </si>
  <si>
    <t>LIQUID GUM</t>
  </si>
  <si>
    <t>LG01--LIQUID GUM--FINISHING</t>
  </si>
  <si>
    <t>Shop Chalk big Size</t>
  </si>
  <si>
    <t>Shop Chalk</t>
  </si>
  <si>
    <t>PAC</t>
  </si>
  <si>
    <t>Scissors-10” China</t>
  </si>
  <si>
    <t>Heat Gun m/c</t>
  </si>
  <si>
    <t>Needle Size-09</t>
  </si>
  <si>
    <t>WIP Stock as on 07-July-2021</t>
  </si>
  <si>
    <t>Physical Stock as on 07-07-2021</t>
  </si>
  <si>
    <t>Mehedi Hasan &amp; Faysal Hossain</t>
  </si>
  <si>
    <t>In WIP Stock as on 07-07-21</t>
  </si>
  <si>
    <t>Apu Datta</t>
  </si>
  <si>
    <t>Manager, Accounts &amp; Finance</t>
  </si>
  <si>
    <t>Nur-Ul-Ahad</t>
  </si>
  <si>
    <t>Executive</t>
  </si>
  <si>
    <t>Deloitte Bangladesh</t>
  </si>
  <si>
    <t>H. M Zahidul Islam</t>
  </si>
  <si>
    <t>Cosmopolitan Industries (Pvt.) Ltd.</t>
  </si>
  <si>
    <t>AGM, Accounts &amp; Finance</t>
  </si>
  <si>
    <t>As the work of WIP is a continuous process thats why this type of change is usual.</t>
  </si>
  <si>
    <t>During physical count, we have found 141 KG excess material compare to report. The reason explained by CIPL team that they preserved the excess portion for the disposal purpse but was remaining in the same location.</t>
  </si>
  <si>
    <t xml:space="preserve">  x</t>
  </si>
  <si>
    <t>RM Stock as on 30-June-2021</t>
  </si>
  <si>
    <t>Finished Goods as on 30 June 2021</t>
  </si>
  <si>
    <t>Difference between 06 july 2021 &amp; 07 July 2021</t>
  </si>
  <si>
    <t>Difference between 30 June 2021 &amp; 07 July 2021</t>
  </si>
  <si>
    <t>Stock Category: Fabrics &amp; Trims Raw Materials</t>
  </si>
  <si>
    <t>Stock Category: Finished Goods</t>
  </si>
  <si>
    <t>Inventory Samples - CIPL</t>
  </si>
  <si>
    <t>Rounak Rayhan Shuban, Mir M Emdadul Hasib, Faysal Hossain &amp; Md. Mehedi Hasan</t>
  </si>
  <si>
    <t>INV 310</t>
  </si>
  <si>
    <t>INV 320</t>
  </si>
  <si>
    <t>INV 620</t>
  </si>
  <si>
    <t>INV 1020</t>
  </si>
  <si>
    <t>INV 330</t>
  </si>
  <si>
    <t>INV 340</t>
  </si>
  <si>
    <t>INV 350</t>
  </si>
  <si>
    <t>INV 360</t>
  </si>
  <si>
    <t>INV 370</t>
  </si>
  <si>
    <t>INV 380</t>
  </si>
  <si>
    <t>INV 390</t>
  </si>
  <si>
    <t>INV 400</t>
  </si>
  <si>
    <t>INV 410</t>
  </si>
  <si>
    <t>INV 420</t>
  </si>
  <si>
    <t>INV 520</t>
  </si>
  <si>
    <t>INV 430</t>
  </si>
  <si>
    <t>INV 440</t>
  </si>
  <si>
    <t>INV 470</t>
  </si>
  <si>
    <t>INV 450</t>
  </si>
  <si>
    <t>INV 460</t>
  </si>
  <si>
    <t>INV 480</t>
  </si>
  <si>
    <t>INV 490</t>
  </si>
  <si>
    <t>INV 500</t>
  </si>
  <si>
    <t>INV 510</t>
  </si>
  <si>
    <t>INV 530</t>
  </si>
  <si>
    <t>INV 540</t>
  </si>
  <si>
    <t>INV 550</t>
  </si>
  <si>
    <t>INV 560</t>
  </si>
  <si>
    <t>INV 570</t>
  </si>
  <si>
    <t>INV 580</t>
  </si>
  <si>
    <t>INV 610</t>
  </si>
  <si>
    <t>INV 630</t>
  </si>
  <si>
    <t>INV 640</t>
  </si>
  <si>
    <t>INV 650</t>
  </si>
  <si>
    <t>INV 660</t>
  </si>
  <si>
    <t>INV 750</t>
  </si>
  <si>
    <t>INV 780</t>
  </si>
  <si>
    <t>INV 790</t>
  </si>
  <si>
    <t>INV 800</t>
  </si>
  <si>
    <t>INV 830</t>
  </si>
  <si>
    <t>INV 840</t>
  </si>
  <si>
    <t>INV 850</t>
  </si>
  <si>
    <t>INV 860</t>
  </si>
  <si>
    <t>INV 910</t>
  </si>
  <si>
    <t>INV 960</t>
  </si>
  <si>
    <t>INV 970</t>
  </si>
  <si>
    <t>INV 980</t>
  </si>
  <si>
    <t>INV 990</t>
  </si>
  <si>
    <t>INV 1000</t>
  </si>
  <si>
    <t>INV 1010</t>
  </si>
  <si>
    <t>INV 1030</t>
  </si>
  <si>
    <t>INV 1040</t>
  </si>
  <si>
    <t>INV 1050</t>
  </si>
  <si>
    <t>INV 1120</t>
  </si>
  <si>
    <t>INV 1130</t>
  </si>
  <si>
    <t>INV 1170</t>
  </si>
  <si>
    <t>INV 1180</t>
  </si>
  <si>
    <t>INV 1190</t>
  </si>
  <si>
    <t>INV 1200</t>
  </si>
  <si>
    <t>INV 1210</t>
  </si>
  <si>
    <t>INV 1220</t>
  </si>
  <si>
    <t>INV 1230</t>
  </si>
  <si>
    <t>INV 1240</t>
  </si>
  <si>
    <t>INV 1250</t>
  </si>
  <si>
    <t>INV 1260</t>
  </si>
  <si>
    <t>INV 1301</t>
  </si>
  <si>
    <t>INV 1302</t>
  </si>
  <si>
    <t>INV 1303</t>
  </si>
  <si>
    <t>INV 1304</t>
  </si>
  <si>
    <t>INV 1305</t>
  </si>
  <si>
    <t>INV 1306</t>
  </si>
  <si>
    <t>INV 1307</t>
  </si>
  <si>
    <t>INV 1308</t>
  </si>
  <si>
    <t>INV 1309</t>
  </si>
  <si>
    <t>INV 1310</t>
  </si>
  <si>
    <t>INV 1311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</si>
</sst>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1" formatCode="_(* #,##0_);_(* \(#,##0\);_(* &quot;-&quot;_);_(@_)"/>
    <numFmt numFmtId="43" formatCode="_(* #,##0.00_);_(* \(#,##0.00\);_(* &quot;-&quot;??_);_(@_)"/>
    <numFmt numFmtId="164" formatCode="_(* #,##0_);_(* \(#,##0\);_(* &quot;-&quot;??_);_(@_)"/>
    <numFmt numFmtId="165" formatCode="[$-409]dd\-mmm\-yy;@"/>
  </numFmts>
  <fonts count="34" x14ac:knownFonts="1">
    <font>
      <sz val="12"/>
      <name val="新細明體"/>
      <charset val="136"/>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2"/>
      <name val="新細明體"/>
      <charset val="136"/>
    </font>
    <font>
      <sz val="10"/>
      <name val="Arial"/>
      <family val="2"/>
    </font>
    <font>
      <b/>
      <sz val="10"/>
      <name val="Arial"/>
      <family val="2"/>
    </font>
    <font>
      <sz val="10"/>
      <name val="Arial"/>
      <family val="2"/>
    </font>
    <font>
      <b/>
      <sz val="8"/>
      <name val="Arial"/>
      <family val="2"/>
    </font>
    <font>
      <b/>
      <sz val="10"/>
      <color indexed="10"/>
      <name val="Arial"/>
      <family val="2"/>
    </font>
    <font>
      <b/>
      <sz val="10"/>
      <color rgb="FFFF0000"/>
      <name val="Arial"/>
      <family val="2"/>
    </font>
    <font>
      <sz val="10"/>
      <name val="Open Sans"/>
      <family val="2"/>
    </font>
    <font>
      <b/>
      <sz val="10"/>
      <name val="Open Sans"/>
      <family val="2"/>
    </font>
    <font>
      <b/>
      <sz val="10"/>
      <name val="Open Sans"/>
      <family val="2"/>
    </font>
    <font>
      <sz val="10"/>
      <name val="Open Sans"/>
      <family val="2"/>
    </font>
    <font>
      <sz val="12"/>
      <name val="Open Sans"/>
      <family val="2"/>
    </font>
    <font>
      <sz val="12"/>
      <name val="Open Sans"/>
      <family val="2"/>
    </font>
    <font>
      <sz val="10"/>
      <color theme="1"/>
      <name val="Open Sans"/>
      <family val="2"/>
    </font>
    <font>
      <b/>
      <sz val="10"/>
      <color theme="1"/>
      <name val="Open Sans"/>
      <family val="2"/>
    </font>
    <font>
      <b/>
      <sz val="11"/>
      <color theme="0"/>
      <name val="Calibri"/>
      <family val="2"/>
      <scheme val="minor"/>
    </font>
    <font>
      <sz val="11"/>
      <color rgb="FFFF0000"/>
      <name val="Calibri"/>
      <family val="2"/>
      <scheme val="minor"/>
    </font>
    <font>
      <b/>
      <sz val="10"/>
      <color theme="0"/>
      <name val="Open Sans"/>
      <family val="2"/>
    </font>
    <font>
      <b/>
      <sz val="11"/>
      <name val="Calibri"/>
      <family val="2"/>
      <scheme val="minor"/>
    </font>
    <font>
      <sz val="11"/>
      <name val="Calibri"/>
      <family val="2"/>
      <scheme val="minor"/>
    </font>
    <font>
      <b/>
      <sz val="10"/>
      <color rgb="FFFF0000"/>
      <name val="Open Sans"/>
      <family val="2"/>
    </font>
    <font>
      <sz val="10"/>
      <color rgb="FFFF0000"/>
      <name val="Open Sans"/>
      <family val="2"/>
    </font>
    <font>
      <b/>
      <sz val="11"/>
      <color rgb="FFFF0000"/>
      <name val="Calibri"/>
      <family val="2"/>
      <scheme val="minor"/>
    </font>
    <font>
      <b/>
      <sz val="11"/>
      <color theme="1"/>
      <name val="Calibri"/>
      <family val="2"/>
      <scheme val="minor"/>
    </font>
    <font>
      <b/>
      <sz val="11"/>
      <color indexed="9"/>
      <name val="Calibri"/>
      <family val="2"/>
      <scheme val="minor"/>
    </font>
    <font>
      <b/>
      <sz val="12"/>
      <name val="Open Sans"/>
      <family val="2"/>
    </font>
    <font>
      <sz val="8"/>
      <name val="新細明體"/>
      <charset val="136"/>
    </font>
    <font>
      <b/>
      <sz val="14"/>
      <color theme="0"/>
      <name val="Calibri"/>
      <family val="2"/>
      <scheme val="minor"/>
    </font>
  </fonts>
  <fills count="7">
    <fill>
      <patternFill patternType="none"/>
    </fill>
    <fill>
      <patternFill patternType="gray125"/>
    </fill>
    <fill>
      <patternFill patternType="solid">
        <fgColor indexed="49"/>
        <bgColor indexed="64"/>
      </patternFill>
    </fill>
    <fill>
      <patternFill patternType="solid">
        <fgColor theme="0"/>
        <bgColor indexed="64"/>
      </patternFill>
    </fill>
    <fill>
      <patternFill patternType="solid">
        <fgColor rgb="FF00B0F0"/>
        <bgColor indexed="64"/>
      </patternFill>
    </fill>
    <fill>
      <patternFill patternType="solid">
        <fgColor rgb="FFFFFF00"/>
        <bgColor indexed="64"/>
      </patternFill>
    </fill>
    <fill>
      <patternFill patternType="solid">
        <fgColor theme="1"/>
        <bgColor indexed="64"/>
      </patternFill>
    </fill>
  </fills>
  <borders count="35">
    <border>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diagonal/>
    </border>
    <border>
      <left/>
      <right/>
      <top/>
      <bottom style="thin">
        <color indexed="64"/>
      </bottom>
      <diagonal/>
    </border>
    <border>
      <left/>
      <right/>
      <top style="thin">
        <color indexed="64"/>
      </top>
      <bottom style="double">
        <color indexed="6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bottom/>
      <diagonal/>
    </border>
    <border>
      <left style="medium">
        <color indexed="64"/>
      </left>
      <right style="medium">
        <color indexed="64"/>
      </right>
      <top/>
      <bottom style="medium">
        <color indexed="64"/>
      </bottom>
      <diagonal/>
    </border>
    <border>
      <left style="thin">
        <color indexed="64"/>
      </left>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right/>
      <top/>
      <bottom style="medium">
        <color indexed="64"/>
      </bottom>
      <diagonal/>
    </border>
    <border>
      <left style="medium">
        <color indexed="64"/>
      </left>
      <right/>
      <top/>
      <bottom style="medium">
        <color indexed="64"/>
      </bottom>
      <diagonal/>
    </border>
    <border>
      <left style="medium">
        <color indexed="64"/>
      </left>
      <right style="medium">
        <color indexed="64"/>
      </right>
      <top/>
      <bottom/>
      <diagonal/>
    </border>
    <border>
      <left style="medium">
        <color indexed="64"/>
      </left>
      <right/>
      <top/>
      <bottom/>
      <diagonal/>
    </border>
    <border>
      <left style="thin">
        <color indexed="64"/>
      </left>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diagonal/>
    </border>
    <border>
      <left style="thin">
        <color indexed="64"/>
      </left>
      <right style="medium">
        <color indexed="64"/>
      </right>
      <top/>
      <bottom style="medium">
        <color indexed="64"/>
      </bottom>
      <diagonal/>
    </border>
    <border>
      <left style="thin">
        <color indexed="64"/>
      </left>
      <right style="medium">
        <color indexed="64"/>
      </right>
      <top/>
      <bottom/>
      <diagonal/>
    </border>
    <border>
      <left style="thin">
        <color indexed="64"/>
      </left>
      <right style="medium">
        <color indexed="64"/>
      </right>
      <top style="medium">
        <color indexed="64"/>
      </top>
      <bottom/>
      <diagonal/>
    </border>
    <border>
      <left style="thin">
        <color indexed="64"/>
      </left>
      <right/>
      <top style="thin">
        <color indexed="64"/>
      </top>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right/>
      <top style="thin">
        <color indexed="64"/>
      </top>
      <bottom style="medium">
        <color indexed="64"/>
      </bottom>
      <diagonal/>
    </border>
    <border>
      <left/>
      <right/>
      <top style="thin">
        <color indexed="64"/>
      </top>
      <bottom/>
      <diagonal/>
    </border>
  </borders>
  <cellStyleXfs count="21">
    <xf numFmtId="0" fontId="0" fillId="0" borderId="0"/>
    <xf numFmtId="0" fontId="10" fillId="0" borderId="1">
      <alignment horizontal="center"/>
    </xf>
    <xf numFmtId="43" fontId="6" fillId="0" borderId="0" applyFont="0" applyFill="0" applyBorder="0" applyAlignment="0" applyProtection="0"/>
    <xf numFmtId="41" fontId="6" fillId="0" borderId="0" applyFont="0" applyFill="0" applyBorder="0" applyAlignment="0" applyProtection="0"/>
    <xf numFmtId="0" fontId="7" fillId="0" borderId="0"/>
    <xf numFmtId="0" fontId="7" fillId="0" borderId="0"/>
    <xf numFmtId="0" fontId="9" fillId="0" borderId="0"/>
    <xf numFmtId="0" fontId="7" fillId="0" borderId="0"/>
    <xf numFmtId="0" fontId="7" fillId="0" borderId="0"/>
    <xf numFmtId="0" fontId="5" fillId="0" borderId="0"/>
    <xf numFmtId="43" fontId="5" fillId="0" borderId="0" applyFont="0" applyFill="0" applyBorder="0" applyAlignment="0" applyProtection="0"/>
    <xf numFmtId="0" fontId="4" fillId="0" borderId="0"/>
    <xf numFmtId="43" fontId="4" fillId="0" borderId="0" applyFont="0" applyFill="0" applyBorder="0" applyAlignment="0" applyProtection="0"/>
    <xf numFmtId="43" fontId="7" fillId="0" borderId="0" applyFont="0" applyFill="0" applyBorder="0" applyAlignment="0" applyProtection="0"/>
    <xf numFmtId="0" fontId="3" fillId="0" borderId="0"/>
    <xf numFmtId="43" fontId="3" fillId="0" borderId="0" applyFont="0" applyFill="0" applyBorder="0" applyAlignment="0" applyProtection="0"/>
    <xf numFmtId="0" fontId="6" fillId="0" borderId="0"/>
    <xf numFmtId="43" fontId="6" fillId="0" borderId="0" applyFont="0" applyFill="0" applyBorder="0" applyAlignment="0" applyProtection="0"/>
    <xf numFmtId="0" fontId="7" fillId="0" borderId="0"/>
    <xf numFmtId="43" fontId="1" fillId="0" borderId="0" applyFont="0" applyFill="0" applyBorder="0" applyAlignment="0" applyProtection="0"/>
    <xf numFmtId="0" fontId="1" fillId="0" borderId="0"/>
  </cellStyleXfs>
  <cellXfs count="449">
    <xf numFmtId="0" fontId="0" fillId="0" borderId="0" xfId="0"/>
    <xf numFmtId="0" fontId="8" fillId="0" borderId="0" xfId="6" applyFont="1"/>
    <xf numFmtId="37" fontId="7" fillId="0" borderId="0" xfId="5" applyNumberFormat="1" applyFont="1"/>
    <xf numFmtId="37" fontId="8" fillId="2" borderId="2" xfId="5" applyNumberFormat="1" applyFont="1" applyFill="1" applyBorder="1" applyAlignment="1">
      <alignment horizontal="centerContinuous"/>
    </xf>
    <xf numFmtId="37" fontId="7" fillId="2" borderId="3" xfId="5" applyNumberFormat="1" applyFont="1" applyFill="1" applyBorder="1" applyAlignment="1">
      <alignment horizontal="centerContinuous"/>
    </xf>
    <xf numFmtId="37" fontId="7" fillId="2" borderId="4" xfId="5" applyNumberFormat="1" applyFont="1" applyFill="1" applyBorder="1" applyAlignment="1">
      <alignment horizontal="centerContinuous"/>
    </xf>
    <xf numFmtId="0" fontId="7" fillId="0" borderId="0" xfId="0" applyFont="1" applyFill="1" applyAlignment="1">
      <alignment horizontal="center"/>
    </xf>
    <xf numFmtId="43" fontId="7" fillId="0" borderId="0" xfId="3" applyNumberFormat="1" applyFont="1" applyFill="1" applyAlignment="1">
      <alignment horizontal="center"/>
    </xf>
    <xf numFmtId="37" fontId="7" fillId="0" borderId="0" xfId="6" applyNumberFormat="1" applyFont="1"/>
    <xf numFmtId="37" fontId="7" fillId="0" borderId="0" xfId="6" applyNumberFormat="1" applyFont="1" applyBorder="1" applyAlignment="1">
      <alignment horizontal="center"/>
    </xf>
    <xf numFmtId="37" fontId="8" fillId="2" borderId="3" xfId="5" applyNumberFormat="1" applyFont="1" applyFill="1" applyBorder="1" applyAlignment="1">
      <alignment horizontal="centerContinuous"/>
    </xf>
    <xf numFmtId="37" fontId="8" fillId="2" borderId="5" xfId="5" applyNumberFormat="1" applyFont="1" applyFill="1" applyBorder="1" applyAlignment="1">
      <alignment horizontal="centerContinuous"/>
    </xf>
    <xf numFmtId="37" fontId="7" fillId="2" borderId="5" xfId="5" applyNumberFormat="1" applyFont="1" applyFill="1" applyBorder="1" applyAlignment="1">
      <alignment horizontal="centerContinuous"/>
    </xf>
    <xf numFmtId="0" fontId="7" fillId="0" borderId="0" xfId="7"/>
    <xf numFmtId="0" fontId="8" fillId="0" borderId="0" xfId="7" applyFont="1" applyAlignment="1">
      <alignment horizontal="left" indent="11"/>
    </xf>
    <xf numFmtId="0" fontId="8" fillId="0" borderId="0" xfId="7" applyFont="1" applyAlignment="1">
      <alignment horizontal="center" vertical="top" wrapText="1"/>
    </xf>
    <xf numFmtId="0" fontId="7" fillId="0" borderId="0" xfId="7" applyAlignment="1">
      <alignment vertical="top" wrapText="1"/>
    </xf>
    <xf numFmtId="0" fontId="7" fillId="0" borderId="0" xfId="7" applyAlignment="1">
      <alignment wrapText="1"/>
    </xf>
    <xf numFmtId="37" fontId="7" fillId="0" borderId="6" xfId="6" applyNumberFormat="1" applyFont="1" applyBorder="1" applyAlignment="1">
      <alignment horizontal="center"/>
    </xf>
    <xf numFmtId="0" fontId="11" fillId="0" borderId="0" xfId="6" applyFont="1" applyAlignment="1">
      <alignment horizontal="center"/>
    </xf>
    <xf numFmtId="43" fontId="7" fillId="2" borderId="3" xfId="2" applyFont="1" applyFill="1" applyBorder="1" applyAlignment="1">
      <alignment horizontal="centerContinuous"/>
    </xf>
    <xf numFmtId="43" fontId="7" fillId="2" borderId="4" xfId="2" applyFont="1" applyFill="1" applyBorder="1" applyAlignment="1">
      <alignment horizontal="centerContinuous"/>
    </xf>
    <xf numFmtId="43" fontId="7" fillId="0" borderId="0" xfId="2" applyFont="1"/>
    <xf numFmtId="43" fontId="7" fillId="0" borderId="0" xfId="2" applyFont="1" applyFill="1" applyAlignment="1">
      <alignment horizontal="center"/>
    </xf>
    <xf numFmtId="43" fontId="7" fillId="0" borderId="0" xfId="2" applyFont="1" applyAlignment="1">
      <alignment horizontal="center"/>
    </xf>
    <xf numFmtId="43" fontId="7" fillId="0" borderId="6" xfId="2" applyFont="1" applyBorder="1" applyAlignment="1">
      <alignment horizontal="center"/>
    </xf>
    <xf numFmtId="43" fontId="7" fillId="0" borderId="0" xfId="2" applyFont="1" applyBorder="1" applyAlignment="1">
      <alignment horizontal="center"/>
    </xf>
    <xf numFmtId="41" fontId="7" fillId="2" borderId="3" xfId="2" applyNumberFormat="1" applyFont="1" applyFill="1" applyBorder="1" applyAlignment="1">
      <alignment horizontal="centerContinuous"/>
    </xf>
    <xf numFmtId="41" fontId="7" fillId="0" borderId="0" xfId="2" applyNumberFormat="1" applyFont="1"/>
    <xf numFmtId="41" fontId="7" fillId="0" borderId="0" xfId="2" applyNumberFormat="1" applyFont="1" applyFill="1" applyBorder="1" applyAlignment="1">
      <alignment horizontal="center"/>
    </xf>
    <xf numFmtId="0" fontId="7" fillId="0" borderId="0" xfId="6" applyFont="1"/>
    <xf numFmtId="43" fontId="7" fillId="0" borderId="0" xfId="2" applyFont="1" applyAlignment="1"/>
    <xf numFmtId="0" fontId="8" fillId="2" borderId="7" xfId="6" applyFont="1" applyFill="1" applyBorder="1"/>
    <xf numFmtId="0" fontId="7" fillId="0" borderId="0" xfId="6" applyFont="1" applyFill="1" applyBorder="1"/>
    <xf numFmtId="0" fontId="8" fillId="0" borderId="0" xfId="6" applyFont="1" applyFill="1" applyBorder="1"/>
    <xf numFmtId="0" fontId="8" fillId="2" borderId="1" xfId="6" applyFont="1" applyFill="1" applyBorder="1"/>
    <xf numFmtId="0" fontId="8" fillId="2" borderId="2" xfId="6" applyFont="1" applyFill="1" applyBorder="1"/>
    <xf numFmtId="0" fontId="8" fillId="2" borderId="8" xfId="6" applyFont="1" applyFill="1" applyBorder="1"/>
    <xf numFmtId="0" fontId="8" fillId="2" borderId="9" xfId="6" applyFont="1" applyFill="1" applyBorder="1"/>
    <xf numFmtId="0" fontId="8" fillId="0" borderId="5" xfId="6" applyFont="1" applyFill="1" applyBorder="1"/>
    <xf numFmtId="0" fontId="7" fillId="0" borderId="5" xfId="6" applyFont="1" applyFill="1" applyBorder="1"/>
    <xf numFmtId="41" fontId="8" fillId="2" borderId="3" xfId="2" applyNumberFormat="1" applyFont="1" applyFill="1" applyBorder="1" applyAlignment="1">
      <alignment horizontal="centerContinuous"/>
    </xf>
    <xf numFmtId="43" fontId="8" fillId="2" borderId="3" xfId="2" applyFont="1" applyFill="1" applyBorder="1" applyAlignment="1">
      <alignment horizontal="centerContinuous"/>
    </xf>
    <xf numFmtId="43" fontId="8" fillId="2" borderId="3" xfId="2" applyFont="1" applyFill="1" applyBorder="1" applyAlignment="1"/>
    <xf numFmtId="37" fontId="8" fillId="0" borderId="7" xfId="5" applyNumberFormat="1" applyFont="1" applyBorder="1" applyAlignment="1">
      <alignment horizontal="center" wrapText="1"/>
    </xf>
    <xf numFmtId="37" fontId="8" fillId="0" borderId="9" xfId="1" applyNumberFormat="1" applyFont="1" applyBorder="1" applyAlignment="1">
      <alignment horizontal="center" wrapText="1"/>
    </xf>
    <xf numFmtId="37" fontId="8" fillId="0" borderId="10" xfId="1" applyNumberFormat="1" applyFont="1" applyBorder="1" applyAlignment="1">
      <alignment horizontal="center" wrapText="1"/>
    </xf>
    <xf numFmtId="41" fontId="8" fillId="0" borderId="9" xfId="2" applyNumberFormat="1" applyFont="1" applyBorder="1" applyAlignment="1">
      <alignment horizontal="center" wrapText="1"/>
    </xf>
    <xf numFmtId="41" fontId="8" fillId="0" borderId="5" xfId="2" applyNumberFormat="1" applyFont="1" applyBorder="1" applyAlignment="1">
      <alignment horizontal="center" wrapText="1"/>
    </xf>
    <xf numFmtId="43" fontId="8" fillId="0" borderId="9" xfId="2" applyFont="1" applyBorder="1" applyAlignment="1">
      <alignment horizontal="center" wrapText="1"/>
    </xf>
    <xf numFmtId="43" fontId="8" fillId="0" borderId="7" xfId="2" applyFont="1" applyBorder="1" applyAlignment="1">
      <alignment horizontal="center" wrapText="1"/>
    </xf>
    <xf numFmtId="43" fontId="8" fillId="0" borderId="5" xfId="2" applyFont="1" applyBorder="1" applyAlignment="1">
      <alignment horizontal="center" wrapText="1"/>
    </xf>
    <xf numFmtId="37" fontId="7" fillId="0" borderId="0" xfId="5" applyNumberFormat="1" applyFont="1" applyAlignment="1">
      <alignment horizontal="center" wrapText="1"/>
    </xf>
    <xf numFmtId="37" fontId="8" fillId="0" borderId="0" xfId="5" applyNumberFormat="1" applyFont="1" applyAlignment="1">
      <alignment horizontal="center"/>
    </xf>
    <xf numFmtId="41" fontId="8" fillId="0" borderId="0" xfId="2" applyNumberFormat="1" applyFont="1" applyAlignment="1">
      <alignment horizontal="center"/>
    </xf>
    <xf numFmtId="43" fontId="8" fillId="0" borderId="0" xfId="2" applyFont="1" applyAlignment="1">
      <alignment horizontal="center"/>
    </xf>
    <xf numFmtId="0" fontId="7" fillId="0" borderId="0" xfId="6" applyFont="1" applyAlignment="1">
      <alignment horizontal="center"/>
    </xf>
    <xf numFmtId="0" fontId="7" fillId="0" borderId="0" xfId="6" quotePrefix="1" applyFont="1" applyAlignment="1">
      <alignment horizontal="center"/>
    </xf>
    <xf numFmtId="49" fontId="7" fillId="0" borderId="0" xfId="6" quotePrefix="1" applyNumberFormat="1" applyFont="1" applyFill="1" applyAlignment="1">
      <alignment horizontal="center"/>
    </xf>
    <xf numFmtId="49" fontId="7" fillId="0" borderId="0" xfId="6" applyNumberFormat="1" applyFont="1" applyFill="1" applyAlignment="1">
      <alignment horizontal="center"/>
    </xf>
    <xf numFmtId="0" fontId="7" fillId="0" borderId="0" xfId="6" applyFont="1" applyFill="1" applyAlignment="1">
      <alignment horizontal="center"/>
    </xf>
    <xf numFmtId="41" fontId="7" fillId="0" borderId="0" xfId="2" applyNumberFormat="1" applyFont="1" applyFill="1" applyAlignment="1">
      <alignment horizontal="center"/>
    </xf>
    <xf numFmtId="41" fontId="7" fillId="0" borderId="5" xfId="2" applyNumberFormat="1" applyFont="1" applyFill="1" applyBorder="1" applyAlignment="1">
      <alignment horizontal="center"/>
    </xf>
    <xf numFmtId="0" fontId="7" fillId="0" borderId="0" xfId="6" quotePrefix="1" applyFont="1" applyFill="1" applyAlignment="1">
      <alignment horizontal="center"/>
    </xf>
    <xf numFmtId="0" fontId="8" fillId="0" borderId="0" xfId="6" applyNumberFormat="1" applyFont="1" applyAlignment="1">
      <alignment horizontal="left"/>
    </xf>
    <xf numFmtId="37" fontId="8" fillId="0" borderId="0" xfId="6" applyNumberFormat="1" applyFont="1" applyBorder="1" applyAlignment="1">
      <alignment horizontal="center"/>
    </xf>
    <xf numFmtId="43" fontId="8" fillId="0" borderId="0" xfId="2" applyFont="1" applyBorder="1" applyAlignment="1">
      <alignment horizontal="center"/>
    </xf>
    <xf numFmtId="0" fontId="7" fillId="0" borderId="0" xfId="6" applyFont="1" applyAlignment="1"/>
    <xf numFmtId="0" fontId="8" fillId="2" borderId="11" xfId="6" applyFont="1" applyFill="1" applyBorder="1"/>
    <xf numFmtId="37" fontId="8" fillId="2" borderId="3" xfId="5" applyNumberFormat="1" applyFont="1" applyFill="1" applyBorder="1" applyAlignment="1"/>
    <xf numFmtId="37" fontId="8" fillId="0" borderId="5" xfId="1" applyNumberFormat="1" applyFont="1" applyBorder="1" applyAlignment="1">
      <alignment horizontal="center" wrapText="1"/>
    </xf>
    <xf numFmtId="37" fontId="8" fillId="0" borderId="7" xfId="1" applyNumberFormat="1" applyFont="1" applyBorder="1" applyAlignment="1">
      <alignment horizontal="center" wrapText="1"/>
    </xf>
    <xf numFmtId="164" fontId="7" fillId="0" borderId="0" xfId="2" applyNumberFormat="1" applyFont="1" applyFill="1" applyBorder="1"/>
    <xf numFmtId="14" fontId="7" fillId="0" borderId="0" xfId="6" applyNumberFormat="1" applyFont="1" applyBorder="1" applyAlignment="1">
      <alignment horizontal="left"/>
    </xf>
    <xf numFmtId="0" fontId="11" fillId="0" borderId="0" xfId="6" quotePrefix="1" applyFont="1" applyAlignment="1">
      <alignment horizontal="center"/>
    </xf>
    <xf numFmtId="37" fontId="7" fillId="0" borderId="0" xfId="5" applyNumberFormat="1" applyFont="1" applyAlignment="1">
      <alignment horizontal="center"/>
    </xf>
    <xf numFmtId="43" fontId="11" fillId="0" borderId="0" xfId="2" applyFont="1" applyAlignment="1">
      <alignment horizontal="center"/>
    </xf>
    <xf numFmtId="0" fontId="7" fillId="0" borderId="0" xfId="7" applyAlignment="1">
      <alignment horizontal="center" vertical="center"/>
    </xf>
    <xf numFmtId="43" fontId="7" fillId="0" borderId="0" xfId="7" applyNumberFormat="1" applyAlignment="1">
      <alignment horizontal="center" vertical="center"/>
    </xf>
    <xf numFmtId="43" fontId="11" fillId="0" borderId="0" xfId="2" applyFont="1" applyAlignment="1">
      <alignment horizontal="center" vertical="center"/>
    </xf>
    <xf numFmtId="43" fontId="7" fillId="0" borderId="0" xfId="2" applyFont="1" applyFill="1" applyBorder="1" applyAlignment="1">
      <alignment horizontal="center"/>
    </xf>
    <xf numFmtId="0" fontId="11" fillId="0" borderId="0" xfId="6" applyFont="1" applyAlignment="1">
      <alignment horizontal="center" vertical="center"/>
    </xf>
    <xf numFmtId="37" fontId="8" fillId="0" borderId="10" xfId="1" applyNumberFormat="1" applyFont="1" applyFill="1" applyBorder="1" applyAlignment="1">
      <alignment horizontal="center" wrapText="1"/>
    </xf>
    <xf numFmtId="0" fontId="7" fillId="0" borderId="5" xfId="6" applyFont="1" applyBorder="1"/>
    <xf numFmtId="41" fontId="7" fillId="0" borderId="0" xfId="2" applyNumberFormat="1" applyFont="1" applyBorder="1"/>
    <xf numFmtId="41" fontId="8" fillId="0" borderId="0" xfId="2" applyNumberFormat="1" applyFont="1" applyBorder="1"/>
    <xf numFmtId="0" fontId="7" fillId="0" borderId="0" xfId="6" applyFont="1" applyBorder="1"/>
    <xf numFmtId="0" fontId="7" fillId="0" borderId="0" xfId="6" applyFont="1" applyFill="1" applyAlignment="1">
      <alignment horizontal="left"/>
    </xf>
    <xf numFmtId="0" fontId="11" fillId="0" borderId="0" xfId="6" applyFont="1" applyFill="1" applyAlignment="1">
      <alignment horizontal="center"/>
    </xf>
    <xf numFmtId="0" fontId="7" fillId="0" borderId="0" xfId="6" applyFont="1" applyFill="1"/>
    <xf numFmtId="37" fontId="7" fillId="0" borderId="0" xfId="6" applyNumberFormat="1" applyFont="1" applyFill="1"/>
    <xf numFmtId="0" fontId="8" fillId="0" borderId="0" xfId="6" applyFont="1" applyFill="1"/>
    <xf numFmtId="14" fontId="7" fillId="0" borderId="0" xfId="6" applyNumberFormat="1" applyFont="1" applyFill="1" applyBorder="1" applyAlignment="1">
      <alignment horizontal="left"/>
    </xf>
    <xf numFmtId="37" fontId="7" fillId="0" borderId="3" xfId="5" applyNumberFormat="1" applyFont="1" applyFill="1" applyBorder="1" applyAlignment="1">
      <alignment horizontal="centerContinuous"/>
    </xf>
    <xf numFmtId="37" fontId="7" fillId="0" borderId="0" xfId="5" applyNumberFormat="1" applyFont="1" applyFill="1"/>
    <xf numFmtId="0" fontId="8" fillId="0" borderId="0" xfId="6" applyNumberFormat="1" applyFont="1" applyFill="1" applyAlignment="1">
      <alignment horizontal="left"/>
    </xf>
    <xf numFmtId="43" fontId="7" fillId="0" borderId="0" xfId="2" applyFont="1" applyFill="1"/>
    <xf numFmtId="0" fontId="7" fillId="0" borderId="0" xfId="4" applyAlignment="1">
      <alignment horizontal="center"/>
    </xf>
    <xf numFmtId="0" fontId="7" fillId="0" borderId="0" xfId="4" applyFill="1" applyAlignment="1">
      <alignment horizontal="center"/>
    </xf>
    <xf numFmtId="0" fontId="7" fillId="0" borderId="0" xfId="6" applyNumberFormat="1" applyFont="1" applyAlignment="1">
      <alignment horizontal="left"/>
    </xf>
    <xf numFmtId="0" fontId="7" fillId="0" borderId="0" xfId="6" applyNumberFormat="1" applyFont="1" applyFill="1" applyAlignment="1">
      <alignment horizontal="left"/>
    </xf>
    <xf numFmtId="43" fontId="8" fillId="0" borderId="0" xfId="2" applyFont="1" applyFill="1" applyAlignment="1">
      <alignment horizontal="center"/>
    </xf>
    <xf numFmtId="0" fontId="12" fillId="0" borderId="0" xfId="6" applyFont="1" applyFill="1" applyAlignment="1">
      <alignment horizontal="center"/>
    </xf>
    <xf numFmtId="43" fontId="7" fillId="0" borderId="6" xfId="3" applyNumberFormat="1" applyFont="1" applyFill="1" applyBorder="1" applyAlignment="1">
      <alignment horizontal="center"/>
    </xf>
    <xf numFmtId="2" fontId="7" fillId="0" borderId="0" xfId="6" applyNumberFormat="1" applyFont="1"/>
    <xf numFmtId="0" fontId="7" fillId="0" borderId="0" xfId="4" applyFont="1" applyFill="1" applyAlignment="1">
      <alignment horizontal="center"/>
    </xf>
    <xf numFmtId="0" fontId="7" fillId="0" borderId="0" xfId="4" quotePrefix="1" applyFont="1" applyFill="1" applyAlignment="1">
      <alignment horizontal="center"/>
    </xf>
    <xf numFmtId="37" fontId="7" fillId="0" borderId="0" xfId="6" applyNumberFormat="1" applyFont="1" applyFill="1" applyBorder="1" applyAlignment="1">
      <alignment horizontal="center"/>
    </xf>
    <xf numFmtId="0" fontId="14" fillId="0" borderId="0" xfId="8" applyFont="1" applyFill="1" applyBorder="1"/>
    <xf numFmtId="0" fontId="14" fillId="0" borderId="0" xfId="6" applyFont="1" applyFill="1" applyBorder="1"/>
    <xf numFmtId="165" fontId="14" fillId="0" borderId="0" xfId="6" applyNumberFormat="1" applyFont="1" applyFill="1" applyBorder="1" applyAlignment="1">
      <alignment horizontal="left"/>
    </xf>
    <xf numFmtId="0" fontId="15" fillId="0" borderId="0" xfId="8" applyFont="1"/>
    <xf numFmtId="0" fontId="16" fillId="0" borderId="0" xfId="8" applyFont="1" applyFill="1" applyBorder="1"/>
    <xf numFmtId="165" fontId="16" fillId="0" borderId="0" xfId="8" applyNumberFormat="1" applyFont="1" applyFill="1" applyBorder="1" applyAlignment="1">
      <alignment horizontal="left"/>
    </xf>
    <xf numFmtId="0" fontId="15" fillId="2" borderId="2" xfId="8" applyFont="1" applyFill="1" applyBorder="1"/>
    <xf numFmtId="0" fontId="15" fillId="2" borderId="8" xfId="8" applyFont="1" applyFill="1" applyBorder="1"/>
    <xf numFmtId="0" fontId="15" fillId="0" borderId="0" xfId="8" applyFont="1" applyFill="1"/>
    <xf numFmtId="0" fontId="16" fillId="0" borderId="0" xfId="8" applyFont="1"/>
    <xf numFmtId="0" fontId="15" fillId="2" borderId="7" xfId="8" applyFont="1" applyFill="1" applyBorder="1"/>
    <xf numFmtId="0" fontId="15" fillId="2" borderId="1" xfId="8" applyFont="1" applyFill="1" applyBorder="1"/>
    <xf numFmtId="0" fontId="15" fillId="2" borderId="11" xfId="8" applyFont="1" applyFill="1" applyBorder="1"/>
    <xf numFmtId="0" fontId="15" fillId="2" borderId="9" xfId="8" applyFont="1" applyFill="1" applyBorder="1"/>
    <xf numFmtId="37" fontId="16" fillId="0" borderId="0" xfId="5" applyNumberFormat="1" applyFont="1"/>
    <xf numFmtId="0" fontId="14" fillId="3" borderId="4" xfId="8" applyFont="1" applyFill="1" applyBorder="1"/>
    <xf numFmtId="0" fontId="18" fillId="0" borderId="0" xfId="0" applyFont="1"/>
    <xf numFmtId="0" fontId="14" fillId="2" borderId="7" xfId="8" applyFont="1" applyFill="1" applyBorder="1"/>
    <xf numFmtId="0" fontId="14" fillId="2" borderId="1" xfId="8" applyFont="1" applyFill="1" applyBorder="1"/>
    <xf numFmtId="0" fontId="14" fillId="2" borderId="2" xfId="8" applyFont="1" applyFill="1" applyBorder="1"/>
    <xf numFmtId="0" fontId="14" fillId="2" borderId="8" xfId="8" applyFont="1" applyFill="1" applyBorder="1"/>
    <xf numFmtId="0" fontId="14" fillId="2" borderId="11" xfId="8" applyFont="1" applyFill="1" applyBorder="1"/>
    <xf numFmtId="0" fontId="14" fillId="2" borderId="9" xfId="8" applyFont="1" applyFill="1" applyBorder="1"/>
    <xf numFmtId="0" fontId="16" fillId="0" borderId="0" xfId="0" applyFont="1"/>
    <xf numFmtId="164" fontId="15" fillId="4" borderId="7" xfId="13" applyNumberFormat="1" applyFont="1" applyFill="1" applyBorder="1" applyAlignment="1">
      <alignment horizontal="center" vertical="center" wrapText="1"/>
    </xf>
    <xf numFmtId="0" fontId="16" fillId="0" borderId="7" xfId="4" applyFont="1" applyBorder="1"/>
    <xf numFmtId="164" fontId="17" fillId="3" borderId="7" xfId="13" applyNumberFormat="1" applyFont="1" applyFill="1" applyBorder="1"/>
    <xf numFmtId="164" fontId="17" fillId="3" borderId="7" xfId="13" applyNumberFormat="1" applyFont="1" applyFill="1" applyBorder="1" applyAlignment="1">
      <alignment horizontal="center" vertical="center"/>
    </xf>
    <xf numFmtId="164" fontId="16" fillId="0" borderId="7" xfId="4" applyNumberFormat="1" applyFont="1" applyBorder="1"/>
    <xf numFmtId="0" fontId="16" fillId="0" borderId="7" xfId="4" applyFont="1" applyBorder="1" applyAlignment="1">
      <alignment horizontal="center" vertical="center"/>
    </xf>
    <xf numFmtId="164" fontId="17" fillId="0" borderId="7" xfId="13" applyNumberFormat="1" applyFont="1" applyFill="1" applyBorder="1" applyAlignment="1">
      <alignment horizontal="center" vertical="center"/>
    </xf>
    <xf numFmtId="0" fontId="19" fillId="0" borderId="1" xfId="14" applyFont="1" applyBorder="1" applyAlignment="1">
      <alignment horizontal="center"/>
    </xf>
    <xf numFmtId="37" fontId="15" fillId="2" borderId="1" xfId="5" applyNumberFormat="1" applyFont="1" applyFill="1" applyBorder="1" applyAlignment="1">
      <alignment horizontal="centerContinuous"/>
    </xf>
    <xf numFmtId="0" fontId="14" fillId="0" borderId="5" xfId="8" applyFont="1" applyFill="1" applyBorder="1"/>
    <xf numFmtId="0" fontId="19" fillId="0" borderId="0" xfId="14" applyFont="1" applyFill="1"/>
    <xf numFmtId="0" fontId="19" fillId="0" borderId="1" xfId="14" applyFont="1" applyFill="1" applyBorder="1" applyAlignment="1">
      <alignment horizontal="center"/>
    </xf>
    <xf numFmtId="0" fontId="19" fillId="0" borderId="28" xfId="14" applyFont="1" applyFill="1" applyBorder="1"/>
    <xf numFmtId="0" fontId="19" fillId="0" borderId="28" xfId="14" applyFont="1" applyFill="1" applyBorder="1" applyAlignment="1">
      <alignment horizontal="center"/>
    </xf>
    <xf numFmtId="0" fontId="19" fillId="0" borderId="7" xfId="14" applyFont="1" applyFill="1" applyBorder="1"/>
    <xf numFmtId="0" fontId="19" fillId="0" borderId="1" xfId="14" applyFont="1" applyBorder="1" applyAlignment="1">
      <alignment horizontal="right"/>
    </xf>
    <xf numFmtId="0" fontId="19" fillId="5" borderId="0" xfId="14" applyFont="1" applyFill="1"/>
    <xf numFmtId="0" fontId="15" fillId="5" borderId="0" xfId="8" applyFont="1" applyFill="1"/>
    <xf numFmtId="0" fontId="19" fillId="5" borderId="23" xfId="14" applyFont="1" applyFill="1" applyBorder="1" applyAlignment="1">
      <alignment horizontal="center"/>
    </xf>
    <xf numFmtId="0" fontId="20" fillId="5" borderId="22" xfId="14" applyFont="1" applyFill="1" applyBorder="1"/>
    <xf numFmtId="0" fontId="16" fillId="5" borderId="22" xfId="4" applyFont="1" applyFill="1" applyBorder="1" applyAlignment="1">
      <alignment horizontal="left" vertical="center"/>
    </xf>
    <xf numFmtId="0" fontId="16" fillId="5" borderId="22" xfId="4" applyFont="1" applyFill="1" applyBorder="1"/>
    <xf numFmtId="0" fontId="19" fillId="5" borderId="22" xfId="14" applyFont="1" applyFill="1" applyBorder="1" applyAlignment="1">
      <alignment horizontal="center"/>
    </xf>
    <xf numFmtId="43" fontId="16" fillId="5" borderId="22" xfId="2" applyFont="1" applyFill="1" applyBorder="1" applyAlignment="1">
      <alignment vertical="center"/>
    </xf>
    <xf numFmtId="164" fontId="16" fillId="5" borderId="21" xfId="2" applyNumberFormat="1" applyFont="1" applyFill="1" applyBorder="1" applyAlignment="1">
      <alignment vertical="center"/>
    </xf>
    <xf numFmtId="0" fontId="19" fillId="5" borderId="22" xfId="14" applyFont="1" applyFill="1" applyBorder="1"/>
    <xf numFmtId="164" fontId="16" fillId="5" borderId="22" xfId="2" applyNumberFormat="1" applyFont="1" applyFill="1" applyBorder="1" applyAlignment="1">
      <alignment vertical="center"/>
    </xf>
    <xf numFmtId="0" fontId="19" fillId="5" borderId="20" xfId="14" applyFont="1" applyFill="1" applyBorder="1" applyAlignment="1">
      <alignment horizontal="center"/>
    </xf>
    <xf numFmtId="0" fontId="19" fillId="5" borderId="0" xfId="14" applyFont="1" applyFill="1" applyBorder="1"/>
    <xf numFmtId="0" fontId="19" fillId="5" borderId="0" xfId="14" applyFont="1" applyFill="1" applyBorder="1" applyAlignment="1">
      <alignment horizontal="center"/>
    </xf>
    <xf numFmtId="0" fontId="19" fillId="5" borderId="7" xfId="14" applyFont="1" applyFill="1" applyBorder="1"/>
    <xf numFmtId="164" fontId="19" fillId="5" borderId="7" xfId="15" applyNumberFormat="1" applyFont="1" applyFill="1" applyBorder="1"/>
    <xf numFmtId="0" fontId="19" fillId="5" borderId="7" xfId="0" applyFont="1" applyFill="1" applyBorder="1"/>
    <xf numFmtId="164" fontId="16" fillId="5" borderId="7" xfId="2" applyNumberFormat="1" applyFont="1" applyFill="1" applyBorder="1" applyAlignment="1">
      <alignment vertical="center"/>
    </xf>
    <xf numFmtId="164" fontId="19" fillId="5" borderId="0" xfId="15" applyNumberFormat="1" applyFont="1" applyFill="1" applyBorder="1"/>
    <xf numFmtId="0" fontId="19" fillId="5" borderId="18" xfId="14" applyFont="1" applyFill="1" applyBorder="1" applyAlignment="1">
      <alignment horizontal="center"/>
    </xf>
    <xf numFmtId="0" fontId="19" fillId="5" borderId="17" xfId="14" applyFont="1" applyFill="1" applyBorder="1"/>
    <xf numFmtId="0" fontId="19" fillId="5" borderId="17" xfId="14" applyFont="1" applyFill="1" applyBorder="1" applyAlignment="1">
      <alignment horizontal="center"/>
    </xf>
    <xf numFmtId="164" fontId="19" fillId="5" borderId="17" xfId="15" applyNumberFormat="1" applyFont="1" applyFill="1" applyBorder="1"/>
    <xf numFmtId="0" fontId="19" fillId="5" borderId="16" xfId="0" applyFont="1" applyFill="1" applyBorder="1"/>
    <xf numFmtId="164" fontId="16" fillId="5" borderId="16" xfId="2" applyNumberFormat="1" applyFont="1" applyFill="1" applyBorder="1" applyAlignment="1">
      <alignment vertical="center"/>
    </xf>
    <xf numFmtId="0" fontId="19" fillId="5" borderId="21" xfId="14" applyFont="1" applyFill="1" applyBorder="1" applyAlignment="1">
      <alignment horizontal="center"/>
    </xf>
    <xf numFmtId="0" fontId="19" fillId="5" borderId="29" xfId="14" applyFont="1" applyFill="1" applyBorder="1" applyAlignment="1"/>
    <xf numFmtId="0" fontId="19" fillId="5" borderId="30" xfId="14" applyFont="1" applyFill="1" applyBorder="1" applyAlignment="1"/>
    <xf numFmtId="0" fontId="19" fillId="5" borderId="16" xfId="14" applyFont="1" applyFill="1" applyBorder="1"/>
    <xf numFmtId="0" fontId="16" fillId="5" borderId="16" xfId="0" applyFont="1" applyFill="1" applyBorder="1" applyAlignment="1">
      <alignment vertical="center"/>
    </xf>
    <xf numFmtId="0" fontId="19" fillId="5" borderId="31" xfId="14" applyFont="1" applyFill="1" applyBorder="1" applyAlignment="1"/>
    <xf numFmtId="164" fontId="16" fillId="5" borderId="2" xfId="2" applyNumberFormat="1" applyFont="1" applyFill="1" applyBorder="1" applyAlignment="1">
      <alignment vertical="center"/>
    </xf>
    <xf numFmtId="0" fontId="16" fillId="5" borderId="15" xfId="0" applyFont="1" applyFill="1" applyBorder="1" applyAlignment="1">
      <alignment vertical="center"/>
    </xf>
    <xf numFmtId="0" fontId="19" fillId="5" borderId="29" xfId="14" applyFont="1" applyFill="1" applyBorder="1"/>
    <xf numFmtId="164" fontId="16" fillId="5" borderId="32" xfId="2" applyNumberFormat="1" applyFont="1" applyFill="1" applyBorder="1" applyAlignment="1">
      <alignment vertical="center"/>
    </xf>
    <xf numFmtId="0" fontId="19" fillId="5" borderId="30" xfId="0" applyFont="1" applyFill="1" applyBorder="1"/>
    <xf numFmtId="164" fontId="16" fillId="5" borderId="3" xfId="2" applyNumberFormat="1" applyFont="1" applyFill="1" applyBorder="1" applyAlignment="1">
      <alignment vertical="center"/>
    </xf>
    <xf numFmtId="0" fontId="19" fillId="5" borderId="31" xfId="0" applyFont="1" applyFill="1" applyBorder="1"/>
    <xf numFmtId="164" fontId="16" fillId="5" borderId="33" xfId="2" applyNumberFormat="1" applyFont="1" applyFill="1" applyBorder="1" applyAlignment="1">
      <alignment vertical="center"/>
    </xf>
    <xf numFmtId="0" fontId="13" fillId="3" borderId="7" xfId="0" applyFont="1" applyFill="1" applyBorder="1"/>
    <xf numFmtId="0" fontId="13" fillId="3" borderId="7" xfId="8" applyFont="1" applyFill="1" applyBorder="1" applyAlignment="1">
      <alignment horizontal="center"/>
    </xf>
    <xf numFmtId="37" fontId="13" fillId="3" borderId="7" xfId="8" applyNumberFormat="1" applyFont="1" applyFill="1" applyBorder="1" applyAlignment="1">
      <alignment horizontal="center"/>
    </xf>
    <xf numFmtId="0" fontId="18" fillId="3" borderId="7" xfId="0" applyFont="1" applyFill="1" applyBorder="1"/>
    <xf numFmtId="0" fontId="13" fillId="3" borderId="7" xfId="0" applyFont="1" applyFill="1" applyBorder="1" applyAlignment="1">
      <alignment horizontal="left"/>
    </xf>
    <xf numFmtId="0" fontId="13" fillId="0" borderId="0" xfId="0" applyFont="1"/>
    <xf numFmtId="164" fontId="13" fillId="3" borderId="7" xfId="2" applyNumberFormat="1" applyFont="1" applyFill="1" applyBorder="1"/>
    <xf numFmtId="164" fontId="13" fillId="3" borderId="7" xfId="2" applyNumberFormat="1" applyFont="1" applyFill="1" applyBorder="1" applyAlignment="1">
      <alignment horizontal="center"/>
    </xf>
    <xf numFmtId="43" fontId="13" fillId="3" borderId="7" xfId="2" applyFont="1" applyFill="1" applyBorder="1" applyAlignment="1">
      <alignment horizontal="center"/>
    </xf>
    <xf numFmtId="0" fontId="13" fillId="3" borderId="0" xfId="0" applyFont="1" applyFill="1"/>
    <xf numFmtId="0" fontId="18" fillId="3" borderId="0" xfId="0" applyFont="1" applyFill="1"/>
    <xf numFmtId="0" fontId="14" fillId="3" borderId="0" xfId="6" applyFont="1" applyFill="1" applyBorder="1"/>
    <xf numFmtId="0" fontId="13" fillId="3" borderId="7" xfId="8" applyFont="1" applyFill="1" applyBorder="1" applyAlignment="1">
      <alignment horizontal="center" vertical="center"/>
    </xf>
    <xf numFmtId="0" fontId="13" fillId="3" borderId="7" xfId="0" applyFont="1" applyFill="1" applyBorder="1" applyAlignment="1">
      <alignment horizontal="left" vertical="center"/>
    </xf>
    <xf numFmtId="0" fontId="13" fillId="3" borderId="7" xfId="0" applyFont="1" applyFill="1" applyBorder="1" applyAlignment="1">
      <alignment vertical="center"/>
    </xf>
    <xf numFmtId="37" fontId="13" fillId="3" borderId="7" xfId="8" applyNumberFormat="1" applyFont="1" applyFill="1" applyBorder="1" applyAlignment="1">
      <alignment horizontal="center" vertical="center"/>
    </xf>
    <xf numFmtId="164" fontId="13" fillId="3" borderId="7" xfId="2" applyNumberFormat="1" applyFont="1" applyFill="1" applyBorder="1" applyAlignment="1">
      <alignment horizontal="center" vertical="center"/>
    </xf>
    <xf numFmtId="43" fontId="13" fillId="3" borderId="7" xfId="2" applyFont="1" applyFill="1" applyBorder="1" applyAlignment="1">
      <alignment horizontal="center" vertical="center"/>
    </xf>
    <xf numFmtId="0" fontId="13" fillId="3" borderId="0" xfId="0" applyFont="1" applyFill="1" applyAlignment="1">
      <alignment vertical="center"/>
    </xf>
    <xf numFmtId="0" fontId="13" fillId="3" borderId="0" xfId="8" applyFont="1" applyFill="1"/>
    <xf numFmtId="0" fontId="14" fillId="3" borderId="0" xfId="8" applyFont="1" applyFill="1" applyBorder="1"/>
    <xf numFmtId="165" fontId="14" fillId="3" borderId="0" xfId="6" applyNumberFormat="1" applyFont="1" applyFill="1" applyBorder="1" applyAlignment="1">
      <alignment horizontal="left"/>
    </xf>
    <xf numFmtId="0" fontId="14" fillId="3" borderId="5" xfId="8" applyFont="1" applyFill="1" applyBorder="1"/>
    <xf numFmtId="0" fontId="14" fillId="3" borderId="0" xfId="8" applyFont="1" applyFill="1"/>
    <xf numFmtId="37" fontId="23" fillId="6" borderId="7" xfId="5" applyNumberFormat="1" applyFont="1" applyFill="1" applyBorder="1" applyAlignment="1">
      <alignment horizontal="center" vertical="center" wrapText="1"/>
    </xf>
    <xf numFmtId="37" fontId="23" fillId="6" borderId="7" xfId="1" applyNumberFormat="1" applyFont="1" applyFill="1" applyBorder="1" applyAlignment="1">
      <alignment horizontal="center" vertical="center" wrapText="1"/>
    </xf>
    <xf numFmtId="43" fontId="23" fillId="6" borderId="7" xfId="2" applyFont="1" applyFill="1" applyBorder="1" applyAlignment="1">
      <alignment horizontal="center" vertical="center" wrapText="1"/>
    </xf>
    <xf numFmtId="0" fontId="24" fillId="3" borderId="4" xfId="8" applyFont="1" applyFill="1" applyBorder="1"/>
    <xf numFmtId="0" fontId="25" fillId="0" borderId="0" xfId="0" applyFont="1"/>
    <xf numFmtId="37" fontId="24" fillId="2" borderId="2" xfId="5" applyNumberFormat="1" applyFont="1" applyFill="1" applyBorder="1" applyAlignment="1">
      <alignment horizontal="centerContinuous"/>
    </xf>
    <xf numFmtId="37" fontId="25" fillId="2" borderId="5" xfId="5" applyNumberFormat="1" applyFont="1" applyFill="1" applyBorder="1" applyAlignment="1">
      <alignment horizontal="centerContinuous"/>
    </xf>
    <xf numFmtId="37" fontId="25" fillId="2" borderId="3" xfId="5" applyNumberFormat="1" applyFont="1" applyFill="1" applyBorder="1" applyAlignment="1">
      <alignment horizontal="centerContinuous"/>
    </xf>
    <xf numFmtId="37" fontId="24" fillId="2" borderId="3" xfId="5" applyNumberFormat="1" applyFont="1" applyFill="1" applyBorder="1" applyAlignment="1">
      <alignment horizontal="centerContinuous"/>
    </xf>
    <xf numFmtId="43" fontId="25" fillId="2" borderId="3" xfId="2" applyFont="1" applyFill="1" applyBorder="1" applyAlignment="1">
      <alignment horizontal="centerContinuous"/>
    </xf>
    <xf numFmtId="0" fontId="24" fillId="3" borderId="0" xfId="6" applyFont="1" applyFill="1" applyBorder="1"/>
    <xf numFmtId="0" fontId="25" fillId="3" borderId="0" xfId="0" applyFont="1" applyFill="1"/>
    <xf numFmtId="0" fontId="24" fillId="2" borderId="2" xfId="8" applyFont="1" applyFill="1" applyBorder="1" applyAlignment="1"/>
    <xf numFmtId="0" fontId="24" fillId="3" borderId="0" xfId="8" applyFont="1" applyFill="1"/>
    <xf numFmtId="0" fontId="25" fillId="3" borderId="0" xfId="8" applyFont="1" applyFill="1"/>
    <xf numFmtId="0" fontId="24" fillId="3" borderId="0" xfId="8" applyFont="1" applyFill="1" applyBorder="1"/>
    <xf numFmtId="165" fontId="24" fillId="3" borderId="0" xfId="6" applyNumberFormat="1" applyFont="1" applyFill="1" applyBorder="1" applyAlignment="1">
      <alignment horizontal="left"/>
    </xf>
    <xf numFmtId="0" fontId="24" fillId="3" borderId="5" xfId="8" applyFont="1" applyFill="1" applyBorder="1"/>
    <xf numFmtId="0" fontId="25" fillId="0" borderId="7" xfId="0" applyFont="1" applyBorder="1" applyAlignment="1">
      <alignment horizontal="center"/>
    </xf>
    <xf numFmtId="0" fontId="25" fillId="0" borderId="7" xfId="0" applyFont="1" applyBorder="1"/>
    <xf numFmtId="164" fontId="25" fillId="0" borderId="7" xfId="2" applyNumberFormat="1" applyFont="1" applyBorder="1"/>
    <xf numFmtId="164" fontId="25" fillId="0" borderId="7" xfId="0" applyNumberFormat="1" applyFont="1" applyBorder="1"/>
    <xf numFmtId="43" fontId="25" fillId="0" borderId="7" xfId="2" applyFont="1" applyBorder="1"/>
    <xf numFmtId="43" fontId="25" fillId="0" borderId="7" xfId="0" applyNumberFormat="1" applyFont="1" applyBorder="1"/>
    <xf numFmtId="37" fontId="21" fillId="6" borderId="7" xfId="5" applyNumberFormat="1" applyFont="1" applyFill="1" applyBorder="1" applyAlignment="1">
      <alignment horizontal="center" vertical="center" wrapText="1"/>
    </xf>
    <xf numFmtId="37" fontId="21" fillId="6" borderId="7" xfId="1" applyNumberFormat="1" applyFont="1" applyFill="1" applyBorder="1" applyAlignment="1">
      <alignment horizontal="center" vertical="center" wrapText="1"/>
    </xf>
    <xf numFmtId="43" fontId="21" fillId="6" borderId="7" xfId="2" applyFont="1" applyFill="1" applyBorder="1" applyAlignment="1">
      <alignment horizontal="center" vertical="center" wrapText="1"/>
    </xf>
    <xf numFmtId="37" fontId="26" fillId="6" borderId="7" xfId="1" applyNumberFormat="1" applyFont="1" applyFill="1" applyBorder="1" applyAlignment="1">
      <alignment horizontal="center" vertical="center" wrapText="1"/>
    </xf>
    <xf numFmtId="43" fontId="27" fillId="3" borderId="7" xfId="2" applyFont="1" applyFill="1" applyBorder="1" applyAlignment="1">
      <alignment horizontal="left"/>
    </xf>
    <xf numFmtId="37" fontId="27" fillId="3" borderId="7" xfId="5" applyNumberFormat="1" applyFont="1" applyFill="1" applyBorder="1" applyAlignment="1">
      <alignment horizontal="left" vertical="center" wrapText="1"/>
    </xf>
    <xf numFmtId="0" fontId="27" fillId="3" borderId="7" xfId="0" applyFont="1" applyFill="1" applyBorder="1" applyAlignment="1">
      <alignment horizontal="left"/>
    </xf>
    <xf numFmtId="37" fontId="28" fillId="6" borderId="7" xfId="5" applyNumberFormat="1" applyFont="1" applyFill="1" applyBorder="1" applyAlignment="1">
      <alignment horizontal="center" vertical="center" wrapText="1"/>
    </xf>
    <xf numFmtId="0" fontId="22" fillId="0" borderId="7" xfId="0" applyFont="1" applyBorder="1" applyAlignment="1">
      <alignment horizontal="left"/>
    </xf>
    <xf numFmtId="0" fontId="25" fillId="0" borderId="0" xfId="8" applyFont="1"/>
    <xf numFmtId="43" fontId="25" fillId="0" borderId="0" xfId="2" applyFont="1"/>
    <xf numFmtId="37" fontId="24" fillId="2" borderId="7" xfId="5" applyNumberFormat="1" applyFont="1" applyFill="1" applyBorder="1" applyAlignment="1">
      <alignment horizontal="centerContinuous"/>
    </xf>
    <xf numFmtId="37" fontId="25" fillId="2" borderId="7" xfId="5" applyNumberFormat="1" applyFont="1" applyFill="1" applyBorder="1" applyAlignment="1">
      <alignment horizontal="centerContinuous"/>
    </xf>
    <xf numFmtId="43" fontId="25" fillId="2" borderId="7" xfId="2" applyFont="1" applyFill="1" applyBorder="1" applyAlignment="1">
      <alignment horizontal="centerContinuous"/>
    </xf>
    <xf numFmtId="43" fontId="24" fillId="2" borderId="3" xfId="2" applyFont="1" applyFill="1" applyBorder="1" applyAlignment="1">
      <alignment horizontal="center"/>
    </xf>
    <xf numFmtId="43" fontId="24" fillId="2" borderId="3" xfId="2" applyFont="1" applyFill="1" applyBorder="1" applyAlignment="1">
      <alignment horizontal="centerContinuous"/>
    </xf>
    <xf numFmtId="37" fontId="25" fillId="0" borderId="0" xfId="5" applyNumberFormat="1" applyFont="1"/>
    <xf numFmtId="37" fontId="25" fillId="0" borderId="0" xfId="5" applyNumberFormat="1" applyFont="1" applyAlignment="1">
      <alignment horizontal="center" wrapText="1"/>
    </xf>
    <xf numFmtId="0" fontId="25" fillId="3" borderId="7" xfId="0" applyFont="1" applyFill="1" applyBorder="1"/>
    <xf numFmtId="0" fontId="25" fillId="0" borderId="0" xfId="0" applyFont="1" applyFill="1"/>
    <xf numFmtId="0" fontId="25" fillId="3" borderId="7" xfId="8" applyFont="1" applyFill="1" applyBorder="1" applyAlignment="1">
      <alignment horizontal="center"/>
    </xf>
    <xf numFmtId="37" fontId="25" fillId="3" borderId="7" xfId="8" applyNumberFormat="1" applyFont="1" applyFill="1" applyBorder="1" applyAlignment="1">
      <alignment horizontal="center"/>
    </xf>
    <xf numFmtId="164" fontId="25" fillId="3" borderId="7" xfId="2" applyNumberFormat="1" applyFont="1" applyFill="1" applyBorder="1"/>
    <xf numFmtId="164" fontId="25" fillId="3" borderId="7" xfId="2" applyNumberFormat="1" applyFont="1" applyFill="1" applyBorder="1" applyAlignment="1">
      <alignment horizontal="center"/>
    </xf>
    <xf numFmtId="43" fontId="25" fillId="3" borderId="7" xfId="2" applyFont="1" applyFill="1" applyBorder="1" applyAlignment="1">
      <alignment horizontal="center"/>
    </xf>
    <xf numFmtId="43" fontId="24" fillId="3" borderId="7" xfId="2" applyFont="1" applyFill="1" applyBorder="1" applyAlignment="1">
      <alignment horizontal="center"/>
    </xf>
    <xf numFmtId="0" fontId="25" fillId="3" borderId="7" xfId="8" applyFont="1" applyFill="1" applyBorder="1"/>
    <xf numFmtId="43" fontId="25" fillId="3" borderId="7" xfId="2" applyFont="1" applyFill="1" applyBorder="1"/>
    <xf numFmtId="0" fontId="25" fillId="3" borderId="7" xfId="8" applyFont="1" applyFill="1" applyBorder="1" applyAlignment="1">
      <alignment horizontal="center" vertical="center"/>
    </xf>
    <xf numFmtId="0" fontId="25" fillId="3" borderId="7" xfId="0" applyFont="1" applyFill="1" applyBorder="1" applyAlignment="1">
      <alignment vertical="center"/>
    </xf>
    <xf numFmtId="164" fontId="25" fillId="3" borderId="7" xfId="2" applyNumberFormat="1" applyFont="1" applyFill="1" applyBorder="1" applyAlignment="1">
      <alignment vertical="center"/>
    </xf>
    <xf numFmtId="37" fontId="25" fillId="3" borderId="7" xfId="5" applyNumberFormat="1" applyFont="1" applyFill="1" applyBorder="1" applyAlignment="1">
      <alignment vertical="center" wrapText="1"/>
    </xf>
    <xf numFmtId="0" fontId="25" fillId="0" borderId="0" xfId="0" applyFont="1" applyFill="1" applyAlignment="1">
      <alignment vertical="center"/>
    </xf>
    <xf numFmtId="0" fontId="25" fillId="0" borderId="0" xfId="8" applyFont="1" applyAlignment="1"/>
    <xf numFmtId="0" fontId="24" fillId="2" borderId="7" xfId="8" applyFont="1" applyFill="1" applyBorder="1"/>
    <xf numFmtId="0" fontId="24" fillId="2" borderId="1" xfId="8" applyFont="1" applyFill="1" applyBorder="1"/>
    <xf numFmtId="0" fontId="24" fillId="2" borderId="2" xfId="8" applyFont="1" applyFill="1" applyBorder="1"/>
    <xf numFmtId="0" fontId="24" fillId="2" borderId="8" xfId="8" applyFont="1" applyFill="1" applyBorder="1"/>
    <xf numFmtId="0" fontId="24" fillId="2" borderId="11" xfId="8" applyFont="1" applyFill="1" applyBorder="1"/>
    <xf numFmtId="0" fontId="24" fillId="2" borderId="9" xfId="8" applyFont="1" applyFill="1" applyBorder="1"/>
    <xf numFmtId="0" fontId="25" fillId="0" borderId="7" xfId="0" applyFont="1" applyFill="1" applyBorder="1"/>
    <xf numFmtId="0" fontId="25" fillId="0" borderId="7" xfId="8" applyFont="1" applyFill="1" applyBorder="1" applyAlignment="1">
      <alignment horizontal="center"/>
    </xf>
    <xf numFmtId="37" fontId="25" fillId="0" borderId="7" xfId="8" applyNumberFormat="1" applyFont="1" applyFill="1" applyBorder="1" applyAlignment="1">
      <alignment horizontal="center"/>
    </xf>
    <xf numFmtId="164" fontId="25" fillId="0" borderId="7" xfId="2" applyNumberFormat="1" applyFont="1" applyFill="1" applyBorder="1"/>
    <xf numFmtId="164" fontId="25" fillId="0" borderId="7" xfId="2" applyNumberFormat="1" applyFont="1" applyFill="1" applyBorder="1" applyAlignment="1">
      <alignment horizontal="center"/>
    </xf>
    <xf numFmtId="43" fontId="25" fillId="0" borderId="7" xfId="2" applyFont="1" applyFill="1" applyBorder="1" applyAlignment="1">
      <alignment horizontal="center"/>
    </xf>
    <xf numFmtId="0" fontId="25" fillId="0" borderId="7" xfId="0" applyFont="1" applyFill="1" applyBorder="1" applyAlignment="1">
      <alignment horizontal="left" wrapText="1"/>
    </xf>
    <xf numFmtId="37" fontId="25" fillId="0" borderId="7" xfId="5" applyNumberFormat="1" applyFont="1" applyFill="1" applyBorder="1" applyAlignment="1">
      <alignment vertical="center" wrapText="1"/>
    </xf>
    <xf numFmtId="0" fontId="25" fillId="0" borderId="7" xfId="0" applyFont="1" applyBorder="1" applyAlignment="1">
      <alignment wrapText="1"/>
    </xf>
    <xf numFmtId="43" fontId="27" fillId="3" borderId="7" xfId="2" applyFont="1" applyFill="1" applyBorder="1" applyAlignment="1">
      <alignment horizontal="left" wrapText="1"/>
    </xf>
    <xf numFmtId="0" fontId="24" fillId="0" borderId="0" xfId="8" applyFont="1" applyAlignment="1">
      <alignment horizontal="left" vertical="center"/>
    </xf>
    <xf numFmtId="0" fontId="24" fillId="2" borderId="7" xfId="8" applyFont="1" applyFill="1" applyBorder="1" applyAlignment="1">
      <alignment horizontal="left" vertical="center"/>
    </xf>
    <xf numFmtId="0" fontId="24" fillId="2" borderId="2" xfId="8" applyFont="1" applyFill="1" applyBorder="1" applyAlignment="1">
      <alignment horizontal="left" vertical="center"/>
    </xf>
    <xf numFmtId="0" fontId="25" fillId="3" borderId="0" xfId="8" applyFont="1" applyFill="1" applyBorder="1"/>
    <xf numFmtId="0" fontId="24" fillId="2" borderId="1" xfId="8" applyFont="1" applyFill="1" applyBorder="1" applyAlignment="1">
      <alignment horizontal="left" vertical="center"/>
    </xf>
    <xf numFmtId="37" fontId="24" fillId="0" borderId="1" xfId="5" applyNumberFormat="1" applyFont="1" applyBorder="1" applyAlignment="1">
      <alignment horizontal="center" vertical="center" wrapText="1"/>
    </xf>
    <xf numFmtId="37" fontId="25" fillId="3" borderId="7" xfId="5" applyNumberFormat="1" applyFont="1" applyFill="1" applyBorder="1" applyAlignment="1">
      <alignment horizontal="center" vertical="center"/>
    </xf>
    <xf numFmtId="0" fontId="25" fillId="3" borderId="7" xfId="0" applyFont="1" applyFill="1" applyBorder="1" applyAlignment="1">
      <alignment horizontal="left" vertical="center"/>
    </xf>
    <xf numFmtId="43" fontId="25" fillId="3" borderId="7" xfId="2" applyFont="1" applyFill="1" applyBorder="1" applyAlignment="1">
      <alignment horizontal="left" vertical="center"/>
    </xf>
    <xf numFmtId="37" fontId="25" fillId="3" borderId="7" xfId="5" applyNumberFormat="1" applyFont="1" applyFill="1" applyBorder="1" applyAlignment="1">
      <alignment horizontal="left" vertical="center"/>
    </xf>
    <xf numFmtId="37" fontId="25" fillId="3" borderId="7" xfId="5" applyNumberFormat="1" applyFont="1" applyFill="1" applyBorder="1"/>
    <xf numFmtId="0" fontId="25" fillId="3" borderId="7" xfId="0" applyFont="1" applyFill="1" applyBorder="1" applyAlignment="1">
      <alignment wrapText="1"/>
    </xf>
    <xf numFmtId="0" fontId="25" fillId="3" borderId="7" xfId="8" applyFont="1" applyFill="1" applyBorder="1" applyAlignment="1">
      <alignment horizontal="left" vertical="center"/>
    </xf>
    <xf numFmtId="0" fontId="25" fillId="0" borderId="0" xfId="8" applyFont="1" applyAlignment="1">
      <alignment horizontal="center" vertical="center"/>
    </xf>
    <xf numFmtId="37" fontId="21" fillId="6" borderId="1" xfId="5" applyNumberFormat="1" applyFont="1" applyFill="1" applyBorder="1" applyAlignment="1">
      <alignment horizontal="center" vertical="center" wrapText="1"/>
    </xf>
    <xf numFmtId="37" fontId="21" fillId="6" borderId="12" xfId="5" applyNumberFormat="1" applyFont="1" applyFill="1" applyBorder="1" applyAlignment="1">
      <alignment horizontal="center" vertical="center" wrapText="1"/>
    </xf>
    <xf numFmtId="37" fontId="21" fillId="6" borderId="12" xfId="1" applyNumberFormat="1" applyFont="1" applyFill="1" applyBorder="1" applyAlignment="1">
      <alignment horizontal="center" vertical="center" wrapText="1"/>
    </xf>
    <xf numFmtId="37" fontId="21" fillId="6" borderId="13" xfId="1" applyNumberFormat="1" applyFont="1" applyFill="1" applyBorder="1" applyAlignment="1">
      <alignment horizontal="center" vertical="center" wrapText="1"/>
    </xf>
    <xf numFmtId="37" fontId="21" fillId="6" borderId="0" xfId="1" applyNumberFormat="1" applyFont="1" applyFill="1" applyBorder="1" applyAlignment="1">
      <alignment horizontal="center" vertical="center" wrapText="1"/>
    </xf>
    <xf numFmtId="43" fontId="21" fillId="6" borderId="1" xfId="2" applyFont="1" applyFill="1" applyBorder="1" applyAlignment="1">
      <alignment horizontal="center" vertical="center" wrapText="1"/>
    </xf>
    <xf numFmtId="37" fontId="30" fillId="6" borderId="1" xfId="5" applyNumberFormat="1" applyFont="1" applyFill="1" applyBorder="1" applyAlignment="1">
      <alignment horizontal="center" vertical="center" wrapText="1"/>
    </xf>
    <xf numFmtId="37" fontId="30" fillId="6" borderId="12" xfId="5" applyNumberFormat="1" applyFont="1" applyFill="1" applyBorder="1" applyAlignment="1">
      <alignment horizontal="center" vertical="center" wrapText="1"/>
    </xf>
    <xf numFmtId="37" fontId="30" fillId="6" borderId="12" xfId="1" applyNumberFormat="1" applyFont="1" applyFill="1" applyBorder="1" applyAlignment="1">
      <alignment horizontal="center" vertical="center" wrapText="1"/>
    </xf>
    <xf numFmtId="37" fontId="30" fillId="6" borderId="13" xfId="1" applyNumberFormat="1" applyFont="1" applyFill="1" applyBorder="1" applyAlignment="1">
      <alignment horizontal="center" vertical="center" wrapText="1"/>
    </xf>
    <xf numFmtId="37" fontId="30" fillId="6" borderId="0" xfId="1" applyNumberFormat="1" applyFont="1" applyFill="1" applyBorder="1" applyAlignment="1">
      <alignment horizontal="center" vertical="center" wrapText="1"/>
    </xf>
    <xf numFmtId="43" fontId="30" fillId="6" borderId="12" xfId="2" applyFont="1" applyFill="1" applyBorder="1" applyAlignment="1">
      <alignment horizontal="center" vertical="center" wrapText="1"/>
    </xf>
    <xf numFmtId="43" fontId="30" fillId="6" borderId="0" xfId="2" applyFont="1" applyFill="1" applyBorder="1" applyAlignment="1">
      <alignment horizontal="center" vertical="center" wrapText="1"/>
    </xf>
    <xf numFmtId="43" fontId="30" fillId="6" borderId="1" xfId="2" applyFont="1" applyFill="1" applyBorder="1" applyAlignment="1">
      <alignment horizontal="center" vertical="center" wrapText="1"/>
    </xf>
    <xf numFmtId="43" fontId="30" fillId="6" borderId="4" xfId="2" applyFont="1" applyFill="1" applyBorder="1" applyAlignment="1">
      <alignment horizontal="center" vertical="center" wrapText="1"/>
    </xf>
    <xf numFmtId="37" fontId="28" fillId="6" borderId="1" xfId="5" applyNumberFormat="1" applyFont="1" applyFill="1" applyBorder="1" applyAlignment="1">
      <alignment horizontal="center" vertical="center" wrapText="1"/>
    </xf>
    <xf numFmtId="164" fontId="25" fillId="3" borderId="7" xfId="2" applyNumberFormat="1" applyFont="1" applyFill="1" applyBorder="1" applyAlignment="1">
      <alignment horizontal="left" vertical="center"/>
    </xf>
    <xf numFmtId="0" fontId="25" fillId="3" borderId="7" xfId="0" applyFont="1" applyFill="1" applyBorder="1" applyAlignment="1">
      <alignment vertical="center" wrapText="1"/>
    </xf>
    <xf numFmtId="0" fontId="24" fillId="3" borderId="0" xfId="8" applyFont="1" applyFill="1" applyAlignment="1">
      <alignment horizontal="left" vertical="center"/>
    </xf>
    <xf numFmtId="43" fontId="25" fillId="3" borderId="0" xfId="2" applyFont="1" applyFill="1"/>
    <xf numFmtId="165" fontId="24" fillId="3" borderId="0" xfId="8" applyNumberFormat="1" applyFont="1" applyFill="1" applyBorder="1" applyAlignment="1">
      <alignment horizontal="left"/>
    </xf>
    <xf numFmtId="14" fontId="25" fillId="3" borderId="0" xfId="8" applyNumberFormat="1" applyFont="1" applyFill="1" applyBorder="1" applyAlignment="1">
      <alignment horizontal="left"/>
    </xf>
    <xf numFmtId="0" fontId="25" fillId="0" borderId="7" xfId="0" applyFont="1" applyFill="1" applyBorder="1" applyAlignment="1">
      <alignment wrapText="1"/>
    </xf>
    <xf numFmtId="0" fontId="24" fillId="3" borderId="4" xfId="8" applyFont="1" applyFill="1" applyBorder="1" applyAlignment="1">
      <alignment horizontal="center" vertical="center"/>
    </xf>
    <xf numFmtId="0" fontId="25" fillId="0" borderId="0" xfId="0" applyFont="1" applyAlignment="1">
      <alignment horizontal="center" vertical="center"/>
    </xf>
    <xf numFmtId="0" fontId="25" fillId="0" borderId="7" xfId="0" applyFont="1" applyBorder="1" applyAlignment="1">
      <alignment horizontal="center" vertical="center"/>
    </xf>
    <xf numFmtId="37" fontId="25" fillId="0" borderId="7" xfId="5" applyNumberFormat="1" applyFont="1" applyBorder="1" applyAlignment="1">
      <alignment horizontal="center" vertical="center" wrapText="1"/>
    </xf>
    <xf numFmtId="0" fontId="25" fillId="0" borderId="7" xfId="0" applyFont="1" applyFill="1" applyBorder="1" applyAlignment="1">
      <alignment horizontal="center" vertical="center"/>
    </xf>
    <xf numFmtId="164" fontId="25" fillId="0" borderId="7" xfId="2" applyNumberFormat="1" applyFont="1" applyBorder="1" applyAlignment="1">
      <alignment horizontal="center" vertical="center"/>
    </xf>
    <xf numFmtId="43" fontId="25" fillId="0" borderId="7" xfId="2" applyFont="1" applyBorder="1" applyAlignment="1">
      <alignment horizontal="center" vertical="center"/>
    </xf>
    <xf numFmtId="37" fontId="25" fillId="0" borderId="7" xfId="5" applyNumberFormat="1" applyFont="1" applyBorder="1" applyAlignment="1">
      <alignment horizontal="center" vertical="center"/>
    </xf>
    <xf numFmtId="3" fontId="25" fillId="0" borderId="7" xfId="0" applyNumberFormat="1" applyFont="1" applyFill="1" applyBorder="1" applyAlignment="1">
      <alignment horizontal="center" vertical="center"/>
    </xf>
    <xf numFmtId="0" fontId="25" fillId="0" borderId="7" xfId="0" applyFont="1" applyFill="1" applyBorder="1" applyAlignment="1">
      <alignment horizontal="left" vertical="center" wrapText="1"/>
    </xf>
    <xf numFmtId="0" fontId="21" fillId="6" borderId="7" xfId="0" applyFont="1" applyFill="1" applyBorder="1" applyAlignment="1">
      <alignment horizontal="center" vertical="center"/>
    </xf>
    <xf numFmtId="0" fontId="24" fillId="0" borderId="0" xfId="8" applyFont="1" applyAlignment="1">
      <alignment horizontal="left" vertical="top"/>
    </xf>
    <xf numFmtId="0" fontId="22" fillId="0" borderId="7" xfId="0" applyFont="1" applyBorder="1" applyAlignment="1">
      <alignment horizontal="left" vertical="center" wrapText="1"/>
    </xf>
    <xf numFmtId="37" fontId="15" fillId="2" borderId="1" xfId="5" applyNumberFormat="1" applyFont="1" applyFill="1" applyBorder="1" applyAlignment="1">
      <alignment horizontal="left"/>
    </xf>
    <xf numFmtId="0" fontId="15" fillId="0" borderId="0" xfId="6" applyFont="1" applyFill="1" applyBorder="1"/>
    <xf numFmtId="37" fontId="22" fillId="3" borderId="7" xfId="5" applyNumberFormat="1" applyFont="1" applyFill="1" applyBorder="1" applyAlignment="1">
      <alignment horizontal="left" vertical="center"/>
    </xf>
    <xf numFmtId="43" fontId="22" fillId="3" borderId="7" xfId="2" applyFont="1" applyFill="1" applyBorder="1" applyAlignment="1">
      <alignment horizontal="left" vertical="center"/>
    </xf>
    <xf numFmtId="0" fontId="22" fillId="3" borderId="7" xfId="8" applyFont="1" applyFill="1" applyBorder="1" applyAlignment="1"/>
    <xf numFmtId="0" fontId="22" fillId="3" borderId="7" xfId="8" applyFont="1" applyFill="1" applyBorder="1"/>
    <xf numFmtId="0" fontId="22" fillId="3" borderId="7" xfId="8" applyFont="1" applyFill="1" applyBorder="1" applyAlignment="1">
      <alignment wrapText="1"/>
    </xf>
    <xf numFmtId="0" fontId="25" fillId="0" borderId="0" xfId="8" applyFont="1" applyBorder="1"/>
    <xf numFmtId="43" fontId="25" fillId="0" borderId="0" xfId="2" applyFont="1" applyBorder="1"/>
    <xf numFmtId="0" fontId="31" fillId="0" borderId="0" xfId="0" applyFont="1"/>
    <xf numFmtId="0" fontId="2" fillId="3" borderId="0" xfId="14" applyFont="1" applyFill="1"/>
    <xf numFmtId="0" fontId="2" fillId="0" borderId="0" xfId="14" applyFont="1"/>
    <xf numFmtId="0" fontId="24" fillId="2" borderId="28" xfId="8" applyFont="1" applyFill="1" applyBorder="1"/>
    <xf numFmtId="0" fontId="24" fillId="2" borderId="4" xfId="8" applyFont="1" applyFill="1" applyBorder="1"/>
    <xf numFmtId="37" fontId="21" fillId="6" borderId="12" xfId="5" applyNumberFormat="1" applyFont="1" applyFill="1" applyBorder="1" applyAlignment="1">
      <alignment horizontal="center" vertical="center"/>
    </xf>
    <xf numFmtId="37" fontId="21" fillId="6" borderId="1" xfId="5" applyNumberFormat="1" applyFont="1" applyFill="1" applyBorder="1" applyAlignment="1">
      <alignment horizontal="center" vertical="center"/>
    </xf>
    <xf numFmtId="0" fontId="2" fillId="0" borderId="0" xfId="14" applyFont="1" applyAlignment="1">
      <alignment horizontal="center" vertical="center"/>
    </xf>
    <xf numFmtId="0" fontId="2" fillId="0" borderId="1" xfId="14" applyFont="1" applyBorder="1" applyAlignment="1">
      <alignment horizontal="center"/>
    </xf>
    <xf numFmtId="0" fontId="2" fillId="0" borderId="1" xfId="14" applyFont="1" applyBorder="1"/>
    <xf numFmtId="0" fontId="29" fillId="0" borderId="1" xfId="14" applyFont="1" applyBorder="1" applyAlignment="1">
      <alignment horizontal="center"/>
    </xf>
    <xf numFmtId="0" fontId="29" fillId="3" borderId="7" xfId="14" applyFont="1" applyFill="1" applyBorder="1" applyAlignment="1">
      <alignment vertical="center"/>
    </xf>
    <xf numFmtId="0" fontId="25" fillId="3" borderId="7" xfId="4" applyFont="1" applyFill="1" applyBorder="1" applyAlignment="1">
      <alignment vertical="center"/>
    </xf>
    <xf numFmtId="0" fontId="2" fillId="3" borderId="7" xfId="14" applyFont="1" applyFill="1" applyBorder="1" applyAlignment="1">
      <alignment horizontal="center" vertical="center"/>
    </xf>
    <xf numFmtId="0" fontId="2" fillId="3" borderId="7" xfId="14" applyFont="1" applyFill="1" applyBorder="1" applyAlignment="1">
      <alignment horizontal="justify" vertical="justify" wrapText="1"/>
    </xf>
    <xf numFmtId="0" fontId="2" fillId="3" borderId="0" xfId="14" applyFont="1" applyFill="1" applyAlignment="1">
      <alignment vertical="center"/>
    </xf>
    <xf numFmtId="0" fontId="2" fillId="3" borderId="7" xfId="14" applyFont="1" applyFill="1" applyBorder="1" applyAlignment="1">
      <alignment vertical="center" wrapText="1"/>
    </xf>
    <xf numFmtId="0" fontId="25" fillId="3" borderId="0" xfId="8" applyFont="1" applyFill="1" applyAlignment="1">
      <alignment horizontal="center" vertical="center"/>
    </xf>
    <xf numFmtId="0" fontId="25" fillId="3" borderId="0" xfId="0" applyFont="1" applyFill="1" applyAlignment="1">
      <alignment horizontal="center" vertical="center"/>
    </xf>
    <xf numFmtId="0" fontId="24" fillId="3" borderId="0" xfId="8" applyFont="1" applyFill="1" applyBorder="1" applyAlignment="1">
      <alignment horizontal="left" vertical="center"/>
    </xf>
    <xf numFmtId="165" fontId="24" fillId="3" borderId="0" xfId="8" applyNumberFormat="1" applyFont="1" applyFill="1" applyBorder="1" applyAlignment="1">
      <alignment horizontal="left" vertical="center"/>
    </xf>
    <xf numFmtId="164" fontId="25" fillId="5" borderId="7" xfId="2" applyNumberFormat="1" applyFont="1" applyFill="1" applyBorder="1" applyAlignment="1">
      <alignment vertical="center"/>
    </xf>
    <xf numFmtId="0" fontId="25" fillId="5" borderId="7" xfId="8" applyFont="1" applyFill="1" applyBorder="1" applyAlignment="1">
      <alignment horizontal="center" vertical="center"/>
    </xf>
    <xf numFmtId="0" fontId="25" fillId="5" borderId="7" xfId="0" applyFont="1" applyFill="1" applyBorder="1" applyAlignment="1">
      <alignment horizontal="left" vertical="center" wrapText="1"/>
    </xf>
    <xf numFmtId="0" fontId="25" fillId="5" borderId="7" xfId="0" applyFont="1" applyFill="1" applyBorder="1" applyAlignment="1">
      <alignment horizontal="center" vertical="center"/>
    </xf>
    <xf numFmtId="3" fontId="25" fillId="5" borderId="7" xfId="0" applyNumberFormat="1" applyFont="1" applyFill="1" applyBorder="1" applyAlignment="1">
      <alignment horizontal="center" vertical="center"/>
    </xf>
    <xf numFmtId="164" fontId="25" fillId="5" borderId="7" xfId="2" applyNumberFormat="1" applyFont="1" applyFill="1" applyBorder="1" applyAlignment="1">
      <alignment horizontal="center" vertical="center"/>
    </xf>
    <xf numFmtId="43" fontId="25" fillId="5" borderId="7" xfId="2" applyFont="1" applyFill="1" applyBorder="1" applyAlignment="1">
      <alignment horizontal="center" vertical="center"/>
    </xf>
    <xf numFmtId="0" fontId="22" fillId="5" borderId="7" xfId="0" applyFont="1" applyFill="1" applyBorder="1" applyAlignment="1">
      <alignment horizontal="left" vertical="center" wrapText="1"/>
    </xf>
    <xf numFmtId="0" fontId="25" fillId="5" borderId="0" xfId="0" applyFont="1" applyFill="1" applyAlignment="1">
      <alignment horizontal="center" vertical="center"/>
    </xf>
    <xf numFmtId="43" fontId="24" fillId="3" borderId="0" xfId="2" applyFont="1" applyFill="1"/>
    <xf numFmtId="43" fontId="25" fillId="3" borderId="5" xfId="2" applyFont="1" applyFill="1" applyBorder="1"/>
    <xf numFmtId="0" fontId="25" fillId="3" borderId="5" xfId="8" applyFont="1" applyFill="1" applyBorder="1"/>
    <xf numFmtId="0" fontId="24" fillId="3" borderId="34" xfId="8" applyFont="1" applyFill="1" applyBorder="1" applyAlignment="1">
      <alignment horizontal="left"/>
    </xf>
    <xf numFmtId="0" fontId="24" fillId="3" borderId="0" xfId="8" applyFont="1" applyFill="1" applyBorder="1" applyAlignment="1">
      <alignment horizontal="left"/>
    </xf>
    <xf numFmtId="43" fontId="24" fillId="3" borderId="0" xfId="2" applyFont="1" applyFill="1" applyBorder="1"/>
    <xf numFmtId="0" fontId="24" fillId="3" borderId="0" xfId="8" applyFont="1" applyFill="1" applyAlignment="1">
      <alignment horizontal="left"/>
    </xf>
    <xf numFmtId="43" fontId="25" fillId="3" borderId="0" xfId="2" applyFont="1" applyFill="1" applyBorder="1"/>
    <xf numFmtId="164" fontId="25" fillId="3" borderId="7" xfId="2" applyNumberFormat="1" applyFont="1" applyFill="1" applyBorder="1" applyAlignment="1">
      <alignment horizontal="center" vertical="center"/>
    </xf>
    <xf numFmtId="0" fontId="27" fillId="3" borderId="7" xfId="2" applyNumberFormat="1" applyFont="1" applyFill="1" applyBorder="1" applyAlignment="1">
      <alignment horizontal="left" wrapText="1"/>
    </xf>
    <xf numFmtId="0" fontId="25" fillId="3" borderId="7" xfId="0" applyFont="1" applyFill="1" applyBorder="1" applyAlignment="1">
      <alignment horizontal="left" wrapText="1"/>
    </xf>
    <xf numFmtId="43" fontId="25" fillId="3" borderId="7" xfId="2" applyFont="1" applyFill="1" applyBorder="1" applyAlignment="1">
      <alignment horizontal="center" vertical="center"/>
    </xf>
    <xf numFmtId="37" fontId="25" fillId="0" borderId="7" xfId="5" applyNumberFormat="1" applyFont="1" applyFill="1" applyBorder="1" applyAlignment="1">
      <alignment horizontal="center" vertical="center"/>
    </xf>
    <xf numFmtId="0" fontId="25" fillId="0" borderId="7" xfId="0" applyFont="1" applyFill="1" applyBorder="1" applyAlignment="1">
      <alignment horizontal="left" vertical="center"/>
    </xf>
    <xf numFmtId="43" fontId="25" fillId="0" borderId="7" xfId="2" applyFont="1" applyFill="1" applyBorder="1" applyAlignment="1">
      <alignment horizontal="left" vertical="center"/>
    </xf>
    <xf numFmtId="0" fontId="22" fillId="0" borderId="7" xfId="8" applyFont="1" applyFill="1" applyBorder="1"/>
    <xf numFmtId="0" fontId="25" fillId="0" borderId="7" xfId="8" applyFont="1" applyFill="1" applyBorder="1"/>
    <xf numFmtId="0" fontId="25" fillId="0" borderId="0" xfId="8" applyFont="1" applyFill="1"/>
    <xf numFmtId="0" fontId="25" fillId="0" borderId="7" xfId="0" applyFont="1" applyFill="1" applyBorder="1" applyAlignment="1">
      <alignment vertical="center"/>
    </xf>
    <xf numFmtId="164" fontId="25" fillId="0" borderId="7" xfId="2" applyNumberFormat="1" applyFont="1" applyFill="1" applyBorder="1" applyAlignment="1">
      <alignment vertical="center"/>
    </xf>
    <xf numFmtId="164" fontId="25" fillId="0" borderId="7" xfId="2" applyNumberFormat="1" applyFont="1" applyFill="1" applyBorder="1" applyAlignment="1">
      <alignment horizontal="left" vertical="center"/>
    </xf>
    <xf numFmtId="37" fontId="22" fillId="0" borderId="7" xfId="5" applyNumberFormat="1" applyFont="1" applyFill="1" applyBorder="1" applyAlignment="1">
      <alignment horizontal="left" vertical="center" wrapText="1"/>
    </xf>
    <xf numFmtId="37" fontId="25" fillId="0" borderId="7" xfId="5" applyNumberFormat="1" applyFont="1" applyFill="1" applyBorder="1"/>
    <xf numFmtId="164" fontId="25" fillId="3" borderId="0" xfId="2" applyNumberFormat="1" applyFont="1" applyFill="1"/>
    <xf numFmtId="164" fontId="24" fillId="2" borderId="3" xfId="2" applyNumberFormat="1" applyFont="1" applyFill="1" applyBorder="1" applyAlignment="1">
      <alignment horizontal="center"/>
    </xf>
    <xf numFmtId="164" fontId="21" fillId="6" borderId="4" xfId="2" applyNumberFormat="1" applyFont="1" applyFill="1" applyBorder="1" applyAlignment="1">
      <alignment horizontal="center" vertical="center" wrapText="1"/>
    </xf>
    <xf numFmtId="164" fontId="24" fillId="3" borderId="0" xfId="2" applyNumberFormat="1" applyFont="1" applyFill="1"/>
    <xf numFmtId="164" fontId="25" fillId="0" borderId="0" xfId="2" applyNumberFormat="1" applyFont="1"/>
    <xf numFmtId="164" fontId="25" fillId="0" borderId="0" xfId="8" applyNumberFormat="1" applyFont="1"/>
    <xf numFmtId="0" fontId="25" fillId="3" borderId="0" xfId="16" applyFont="1" applyFill="1"/>
    <xf numFmtId="37" fontId="25" fillId="3" borderId="13" xfId="5" applyNumberFormat="1" applyFont="1" applyFill="1" applyBorder="1" applyAlignment="1">
      <alignment horizontal="center" vertical="center"/>
    </xf>
    <xf numFmtId="0" fontId="25" fillId="3" borderId="0" xfId="0" applyFont="1" applyFill="1" applyBorder="1" applyAlignment="1">
      <alignment wrapText="1"/>
    </xf>
    <xf numFmtId="0" fontId="25" fillId="3" borderId="0" xfId="0" applyFont="1" applyFill="1" applyBorder="1" applyAlignment="1">
      <alignment horizontal="left" vertical="center"/>
    </xf>
    <xf numFmtId="0" fontId="25" fillId="3" borderId="0" xfId="0" applyFont="1" applyFill="1" applyBorder="1"/>
    <xf numFmtId="164" fontId="25" fillId="3" borderId="0" xfId="2" applyNumberFormat="1" applyFont="1" applyFill="1" applyBorder="1"/>
    <xf numFmtId="43" fontId="25" fillId="3" borderId="0" xfId="2" applyFont="1" applyFill="1" applyBorder="1" applyAlignment="1">
      <alignment horizontal="left" vertical="center"/>
    </xf>
    <xf numFmtId="164" fontId="25" fillId="3" borderId="0" xfId="2" applyNumberFormat="1" applyFont="1" applyFill="1" applyBorder="1" applyAlignment="1">
      <alignment horizontal="left" vertical="center"/>
    </xf>
    <xf numFmtId="164" fontId="22" fillId="3" borderId="7" xfId="2" applyNumberFormat="1" applyFont="1" applyFill="1" applyBorder="1" applyAlignment="1">
      <alignment horizontal="center"/>
    </xf>
    <xf numFmtId="164" fontId="22" fillId="0" borderId="7" xfId="2" applyNumberFormat="1" applyFont="1" applyFill="1" applyBorder="1" applyAlignment="1">
      <alignment horizontal="center"/>
    </xf>
    <xf numFmtId="164" fontId="22" fillId="3" borderId="7" xfId="2" applyNumberFormat="1" applyFont="1" applyFill="1" applyBorder="1" applyAlignment="1">
      <alignment horizontal="left" vertical="center"/>
    </xf>
    <xf numFmtId="0" fontId="25" fillId="3" borderId="0" xfId="16" applyFont="1" applyFill="1" applyAlignment="1">
      <alignment wrapText="1"/>
    </xf>
    <xf numFmtId="37" fontId="25" fillId="3" borderId="7" xfId="5" applyNumberFormat="1" applyFont="1" applyFill="1" applyBorder="1" applyAlignment="1">
      <alignment horizontal="center" vertical="center" wrapText="1"/>
    </xf>
    <xf numFmtId="0" fontId="25" fillId="3" borderId="7" xfId="0" applyFont="1" applyFill="1" applyBorder="1" applyAlignment="1">
      <alignment horizontal="left" vertical="center" wrapText="1"/>
    </xf>
    <xf numFmtId="164" fontId="25" fillId="3" borderId="7" xfId="2" applyNumberFormat="1" applyFont="1" applyFill="1" applyBorder="1" applyAlignment="1">
      <alignment wrapText="1"/>
    </xf>
    <xf numFmtId="43" fontId="25" fillId="3" borderId="7" xfId="2" applyFont="1" applyFill="1" applyBorder="1" applyAlignment="1">
      <alignment horizontal="left" vertical="center" wrapText="1"/>
    </xf>
    <xf numFmtId="164" fontId="22" fillId="3" borderId="7" xfId="2" applyNumberFormat="1" applyFont="1" applyFill="1" applyBorder="1" applyAlignment="1">
      <alignment horizontal="left" vertical="center" wrapText="1"/>
    </xf>
    <xf numFmtId="0" fontId="25" fillId="0" borderId="0" xfId="16" applyFont="1" applyAlignment="1">
      <alignment wrapText="1"/>
    </xf>
    <xf numFmtId="37" fontId="25" fillId="0" borderId="7" xfId="5" applyNumberFormat="1" applyFont="1" applyFill="1" applyBorder="1" applyAlignment="1">
      <alignment horizontal="center" vertical="center" wrapText="1"/>
    </xf>
    <xf numFmtId="164" fontId="25" fillId="5" borderId="7" xfId="2" applyNumberFormat="1" applyFont="1" applyFill="1" applyBorder="1" applyAlignment="1">
      <alignment wrapText="1"/>
    </xf>
    <xf numFmtId="164" fontId="25" fillId="0" borderId="7" xfId="2" applyNumberFormat="1" applyFont="1" applyFill="1" applyBorder="1" applyAlignment="1">
      <alignment wrapText="1"/>
    </xf>
    <xf numFmtId="43" fontId="25" fillId="0" borderId="7" xfId="2" applyFont="1" applyFill="1" applyBorder="1" applyAlignment="1">
      <alignment horizontal="left" vertical="center" wrapText="1"/>
    </xf>
    <xf numFmtId="164" fontId="22" fillId="0" borderId="7" xfId="2" applyNumberFormat="1" applyFont="1" applyFill="1" applyBorder="1" applyAlignment="1">
      <alignment horizontal="left" vertical="center" wrapText="1"/>
    </xf>
    <xf numFmtId="37" fontId="22" fillId="0" borderId="7" xfId="5" applyNumberFormat="1" applyFont="1" applyFill="1" applyBorder="1" applyAlignment="1">
      <alignment horizontal="center" vertical="center" wrapText="1"/>
    </xf>
    <xf numFmtId="0" fontId="25" fillId="0" borderId="7" xfId="0" applyFont="1" applyBorder="1" applyAlignment="1">
      <alignment horizontal="center" vertical="center" wrapText="1"/>
    </xf>
    <xf numFmtId="0" fontId="11" fillId="0" borderId="0" xfId="6" quotePrefix="1" applyFont="1" applyAlignment="1">
      <alignment horizontal="center"/>
    </xf>
    <xf numFmtId="0" fontId="24" fillId="2" borderId="13" xfId="8" applyFont="1" applyFill="1" applyBorder="1" applyAlignment="1">
      <alignment horizontal="center"/>
    </xf>
    <xf numFmtId="0" fontId="24" fillId="2" borderId="0" xfId="8" applyFont="1" applyFill="1" applyAlignment="1">
      <alignment horizontal="center"/>
    </xf>
    <xf numFmtId="0" fontId="33" fillId="6" borderId="0" xfId="16" applyFont="1" applyFill="1" applyAlignment="1">
      <alignment horizontal="center" vertical="center"/>
    </xf>
    <xf numFmtId="0" fontId="24" fillId="2" borderId="2" xfId="8" applyFont="1" applyFill="1" applyBorder="1" applyAlignment="1">
      <alignment horizontal="left"/>
    </xf>
    <xf numFmtId="0" fontId="24" fillId="2" borderId="8" xfId="8" applyFont="1" applyFill="1" applyBorder="1" applyAlignment="1">
      <alignment horizontal="left"/>
    </xf>
    <xf numFmtId="0" fontId="19" fillId="5" borderId="27" xfId="14" applyFont="1" applyFill="1" applyBorder="1" applyAlignment="1">
      <alignment horizontal="center"/>
    </xf>
    <xf numFmtId="0" fontId="19" fillId="5" borderId="26" xfId="14" applyFont="1" applyFill="1" applyBorder="1" applyAlignment="1">
      <alignment horizontal="center"/>
    </xf>
    <xf numFmtId="0" fontId="19" fillId="5" borderId="25" xfId="14" applyFont="1" applyFill="1" applyBorder="1" applyAlignment="1">
      <alignment horizontal="center"/>
    </xf>
    <xf numFmtId="0" fontId="19" fillId="5" borderId="24" xfId="14" applyFont="1" applyFill="1" applyBorder="1" applyAlignment="1">
      <alignment horizontal="center"/>
    </xf>
    <xf numFmtId="0" fontId="19" fillId="5" borderId="19" xfId="14" applyFont="1" applyFill="1" applyBorder="1" applyAlignment="1">
      <alignment horizontal="center"/>
    </xf>
    <xf numFmtId="0" fontId="19" fillId="5" borderId="14" xfId="14" applyFont="1" applyFill="1" applyBorder="1" applyAlignment="1">
      <alignment horizontal="center"/>
    </xf>
    <xf numFmtId="37" fontId="15" fillId="2" borderId="2" xfId="5" applyNumberFormat="1" applyFont="1" applyFill="1" applyBorder="1" applyAlignment="1">
      <alignment horizontal="left"/>
    </xf>
    <xf numFmtId="37" fontId="15" fillId="2" borderId="8" xfId="5" applyNumberFormat="1" applyFont="1" applyFill="1" applyBorder="1" applyAlignment="1">
      <alignment horizontal="left"/>
    </xf>
    <xf numFmtId="37" fontId="15" fillId="2" borderId="7" xfId="5" applyNumberFormat="1" applyFont="1" applyFill="1" applyBorder="1" applyAlignment="1">
      <alignment horizontal="center"/>
    </xf>
    <xf numFmtId="0" fontId="24" fillId="2" borderId="2" xfId="8" applyFont="1" applyFill="1" applyBorder="1" applyAlignment="1">
      <alignment horizontal="left" vertical="center"/>
    </xf>
    <xf numFmtId="0" fontId="24" fillId="2" borderId="8" xfId="8" applyFont="1" applyFill="1" applyBorder="1" applyAlignment="1">
      <alignment horizontal="left" vertical="center"/>
    </xf>
    <xf numFmtId="37" fontId="14" fillId="2" borderId="10" xfId="5" applyNumberFormat="1" applyFont="1" applyFill="1" applyBorder="1" applyAlignment="1">
      <alignment horizontal="center"/>
    </xf>
    <xf numFmtId="37" fontId="14" fillId="2" borderId="5" xfId="5" applyNumberFormat="1" applyFont="1" applyFill="1" applyBorder="1" applyAlignment="1">
      <alignment horizontal="center"/>
    </xf>
    <xf numFmtId="0" fontId="7" fillId="0" borderId="0" xfId="7" applyAlignment="1">
      <alignment vertical="top" wrapText="1"/>
    </xf>
    <xf numFmtId="0" fontId="0" fillId="0" borderId="0" xfId="0" applyAlignment="1">
      <alignment wrapText="1"/>
    </xf>
  </cellXfs>
  <cellStyles count="21">
    <cellStyle name="Column_Title" xfId="1" xr:uid="{00000000-0005-0000-0000-000000000000}"/>
    <cellStyle name="Comma" xfId="2" builtinId="3"/>
    <cellStyle name="Comma [0]" xfId="3" builtinId="6"/>
    <cellStyle name="Comma 2" xfId="10" xr:uid="{00000000-0005-0000-0000-000003000000}"/>
    <cellStyle name="Comma 2 2" xfId="12" xr:uid="{00000000-0005-0000-0000-000004000000}"/>
    <cellStyle name="Comma 2 2 2" xfId="15" xr:uid="{00000000-0005-0000-0000-000005000000}"/>
    <cellStyle name="Comma 2 3" xfId="13" xr:uid="{00000000-0005-0000-0000-000006000000}"/>
    <cellStyle name="Comma 2 4" xfId="17" xr:uid="{1F60D2E4-9804-483C-825C-1930B723A7E7}"/>
    <cellStyle name="Comma 2 4 2" xfId="19" xr:uid="{0D86F7DA-DB48-45F2-966B-E922BA76BEDF}"/>
    <cellStyle name="Normal" xfId="0" builtinId="0"/>
    <cellStyle name="Normal 2" xfId="4" xr:uid="{00000000-0005-0000-0000-000008000000}"/>
    <cellStyle name="Normal 2 2" xfId="16" xr:uid="{6F931E9C-E88F-49E9-8089-271E2B5FD096}"/>
    <cellStyle name="Normal 2 2 2" xfId="18" xr:uid="{3D4C2479-BF41-40E2-BE79-ACD39D89E878}"/>
    <cellStyle name="Normal 3" xfId="9" xr:uid="{00000000-0005-0000-0000-000009000000}"/>
    <cellStyle name="Normal 3 2" xfId="11" xr:uid="{00000000-0005-0000-0000-00000A000000}"/>
    <cellStyle name="Normal 3 2 2" xfId="14" xr:uid="{00000000-0005-0000-0000-00000B000000}"/>
    <cellStyle name="Normal 3 2 2 2" xfId="20" xr:uid="{0662C498-BC40-40D5-888A-C9BA17F5350B}"/>
    <cellStyle name="Normal_FA Movement" xfId="5" xr:uid="{00000000-0005-0000-0000-00000C000000}"/>
    <cellStyle name="Normal_Inventory Count Sheet" xfId="6" xr:uid="{00000000-0005-0000-0000-00000D000000}"/>
    <cellStyle name="Normal_Inventory Count Sheet 2" xfId="8" xr:uid="{00000000-0005-0000-0000-00000E000000}"/>
    <cellStyle name="Normal_SHEET1" xfId="7" xr:uid="{00000000-0005-0000-0000-00000F000000}"/>
  </cellStyles>
  <dxfs count="16">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s>
  <tableStyles count="0" defaultTableStyle="TableStyleMedium9" defaultPivotStyle="PivotStyleLight16"/>
  <colors>
    <mruColors>
      <color rgb="FF0000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externalLink" Target="externalLinks/externalLink9.xml"/><Relationship Id="rId39" Type="http://schemas.openxmlformats.org/officeDocument/2006/relationships/customXml" Target="../customXml/item6.xml"/><Relationship Id="rId21" Type="http://schemas.openxmlformats.org/officeDocument/2006/relationships/externalLink" Target="externalLinks/externalLink4.xml"/><Relationship Id="rId34"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8.xml"/><Relationship Id="rId33" Type="http://schemas.openxmlformats.org/officeDocument/2006/relationships/calcChain" Target="calcChain.xml"/><Relationship Id="rId38" Type="http://schemas.openxmlformats.org/officeDocument/2006/relationships/customXml" Target="../customXml/item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29" Type="http://schemas.openxmlformats.org/officeDocument/2006/relationships/externalLink" Target="externalLinks/externalLink1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7.xml"/><Relationship Id="rId32" Type="http://schemas.openxmlformats.org/officeDocument/2006/relationships/sharedStrings" Target="sharedStrings.xml"/><Relationship Id="rId37" Type="http://schemas.openxmlformats.org/officeDocument/2006/relationships/customXml" Target="../customXml/item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6.xml"/><Relationship Id="rId28" Type="http://schemas.openxmlformats.org/officeDocument/2006/relationships/externalLink" Target="externalLinks/externalLink11.xml"/><Relationship Id="rId36"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externalLink" Target="externalLinks/externalLink2.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5.xml"/><Relationship Id="rId27" Type="http://schemas.openxmlformats.org/officeDocument/2006/relationships/externalLink" Target="externalLinks/externalLink10.xml"/><Relationship Id="rId30" Type="http://schemas.openxmlformats.org/officeDocument/2006/relationships/theme" Target="theme/theme1.xml"/><Relationship Id="rId35" Type="http://schemas.openxmlformats.org/officeDocument/2006/relationships/customXml" Target="../customXml/item2.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4" Type="http://schemas.openxmlformats.org/officeDocument/2006/relationships/image" Target="../media/image4.emf"/></Relationships>
</file>

<file path=xl/drawings/_rels/vmlDrawing2.vml.rels><?xml version="1.0" encoding="UTF-8" standalone="yes"?>
<Relationships xmlns="http://schemas.openxmlformats.org/package/2006/relationships"><Relationship Id="rId3" Type="http://schemas.openxmlformats.org/officeDocument/2006/relationships/image" Target="../media/image7.emf"/><Relationship Id="rId2" Type="http://schemas.openxmlformats.org/officeDocument/2006/relationships/image" Target="../media/image6.emf"/><Relationship Id="rId1" Type="http://schemas.openxmlformats.org/officeDocument/2006/relationships/image" Target="../media/image5.emf"/><Relationship Id="rId5" Type="http://schemas.openxmlformats.org/officeDocument/2006/relationships/image" Target="../media/image9.emf"/><Relationship Id="rId4" Type="http://schemas.openxmlformats.org/officeDocument/2006/relationships/image" Target="../media/image8.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2.emf"/><Relationship Id="rId2" Type="http://schemas.openxmlformats.org/officeDocument/2006/relationships/image" Target="../media/image11.emf"/><Relationship Id="rId1" Type="http://schemas.openxmlformats.org/officeDocument/2006/relationships/image" Target="../media/image10.emf"/></Relationships>
</file>

<file path=xl/drawings/_rels/vmlDrawing4.vml.rels><?xml version="1.0" encoding="UTF-8" standalone="yes"?>
<Relationships xmlns="http://schemas.openxmlformats.org/package/2006/relationships"><Relationship Id="rId3" Type="http://schemas.openxmlformats.org/officeDocument/2006/relationships/image" Target="../media/image15.emf"/><Relationship Id="rId2" Type="http://schemas.openxmlformats.org/officeDocument/2006/relationships/image" Target="../media/image14.emf"/><Relationship Id="rId1" Type="http://schemas.openxmlformats.org/officeDocument/2006/relationships/image" Target="../media/image13.emf"/><Relationship Id="rId4" Type="http://schemas.openxmlformats.org/officeDocument/2006/relationships/image" Target="../media/image16.emf"/></Relationships>
</file>

<file path=xl/drawings/_rels/vmlDrawing5.vml.rels><?xml version="1.0" encoding="UTF-8" standalone="yes"?>
<Relationships xmlns="http://schemas.openxmlformats.org/package/2006/relationships"><Relationship Id="rId3" Type="http://schemas.openxmlformats.org/officeDocument/2006/relationships/image" Target="../media/image19.emf"/><Relationship Id="rId2" Type="http://schemas.openxmlformats.org/officeDocument/2006/relationships/image" Target="../media/image18.emf"/><Relationship Id="rId1" Type="http://schemas.openxmlformats.org/officeDocument/2006/relationships/image" Target="../media/image17.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361950</xdr:colOff>
          <xdr:row>10</xdr:row>
          <xdr:rowOff>104775</xdr:rowOff>
        </xdr:from>
        <xdr:to>
          <xdr:col>12</xdr:col>
          <xdr:colOff>952500</xdr:colOff>
          <xdr:row>10</xdr:row>
          <xdr:rowOff>619125</xdr:rowOff>
        </xdr:to>
        <xdr:sp macro="" textlink="">
          <xdr:nvSpPr>
            <xdr:cNvPr id="1025" name="Object 1" hidden="1">
              <a:extLst>
                <a:ext uri="{63B3BB69-23CF-44E3-9099-C40C66FF867C}">
                  <a14:compatExt spid="_x0000_s1025"/>
                </a:ext>
                <a:ext uri="{FF2B5EF4-FFF2-40B4-BE49-F238E27FC236}">
                  <a16:creationId xmlns:a16="http://schemas.microsoft.com/office/drawing/2014/main" id="{00000000-0008-0000-0700-00000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419100</xdr:colOff>
          <xdr:row>16</xdr:row>
          <xdr:rowOff>238125</xdr:rowOff>
        </xdr:from>
        <xdr:to>
          <xdr:col>12</xdr:col>
          <xdr:colOff>1009650</xdr:colOff>
          <xdr:row>16</xdr:row>
          <xdr:rowOff>752475</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7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352425</xdr:colOff>
          <xdr:row>22</xdr:row>
          <xdr:rowOff>85725</xdr:rowOff>
        </xdr:from>
        <xdr:to>
          <xdr:col>12</xdr:col>
          <xdr:colOff>1019175</xdr:colOff>
          <xdr:row>22</xdr:row>
          <xdr:rowOff>600075</xdr:rowOff>
        </xdr:to>
        <xdr:sp macro="" textlink="">
          <xdr:nvSpPr>
            <xdr:cNvPr id="1027" name="Object 3" hidden="1">
              <a:extLst>
                <a:ext uri="{63B3BB69-23CF-44E3-9099-C40C66FF867C}">
                  <a14:compatExt spid="_x0000_s1027"/>
                </a:ext>
                <a:ext uri="{FF2B5EF4-FFF2-40B4-BE49-F238E27FC236}">
                  <a16:creationId xmlns:a16="http://schemas.microsoft.com/office/drawing/2014/main" id="{00000000-0008-0000-0700-00000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381000</xdr:colOff>
          <xdr:row>24</xdr:row>
          <xdr:rowOff>114300</xdr:rowOff>
        </xdr:from>
        <xdr:to>
          <xdr:col>12</xdr:col>
          <xdr:colOff>1047750</xdr:colOff>
          <xdr:row>24</xdr:row>
          <xdr:rowOff>628650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7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85725</xdr:colOff>
          <xdr:row>9</xdr:row>
          <xdr:rowOff>104775</xdr:rowOff>
        </xdr:from>
        <xdr:to>
          <xdr:col>12</xdr:col>
          <xdr:colOff>1047750</xdr:colOff>
          <xdr:row>9</xdr:row>
          <xdr:rowOff>619125</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A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10</xdr:row>
          <xdr:rowOff>47625</xdr:rowOff>
        </xdr:from>
        <xdr:to>
          <xdr:col>12</xdr:col>
          <xdr:colOff>1047750</xdr:colOff>
          <xdr:row>10</xdr:row>
          <xdr:rowOff>561975</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A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12</xdr:row>
          <xdr:rowOff>95250</xdr:rowOff>
        </xdr:from>
        <xdr:to>
          <xdr:col>12</xdr:col>
          <xdr:colOff>1047750</xdr:colOff>
          <xdr:row>12</xdr:row>
          <xdr:rowOff>609600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A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13</xdr:row>
          <xdr:rowOff>66675</xdr:rowOff>
        </xdr:from>
        <xdr:to>
          <xdr:col>12</xdr:col>
          <xdr:colOff>1047750</xdr:colOff>
          <xdr:row>13</xdr:row>
          <xdr:rowOff>581025</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A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14</xdr:row>
          <xdr:rowOff>152400</xdr:rowOff>
        </xdr:from>
        <xdr:to>
          <xdr:col>12</xdr:col>
          <xdr:colOff>1047750</xdr:colOff>
          <xdr:row>14</xdr:row>
          <xdr:rowOff>666750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A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85725</xdr:colOff>
          <xdr:row>10</xdr:row>
          <xdr:rowOff>95250</xdr:rowOff>
        </xdr:from>
        <xdr:to>
          <xdr:col>12</xdr:col>
          <xdr:colOff>1047750</xdr:colOff>
          <xdr:row>10</xdr:row>
          <xdr:rowOff>609600</xdr:rowOff>
        </xdr:to>
        <xdr:sp macro="" textlink="">
          <xdr:nvSpPr>
            <xdr:cNvPr id="13313" name="Object 1" hidden="1">
              <a:extLst>
                <a:ext uri="{63B3BB69-23CF-44E3-9099-C40C66FF867C}">
                  <a14:compatExt spid="_x0000_s13313"/>
                </a:ext>
                <a:ext uri="{FF2B5EF4-FFF2-40B4-BE49-F238E27FC236}">
                  <a16:creationId xmlns:a16="http://schemas.microsoft.com/office/drawing/2014/main" id="{00000000-0008-0000-0B00-0000013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95250</xdr:colOff>
          <xdr:row>16</xdr:row>
          <xdr:rowOff>85725</xdr:rowOff>
        </xdr:from>
        <xdr:to>
          <xdr:col>12</xdr:col>
          <xdr:colOff>1057275</xdr:colOff>
          <xdr:row>16</xdr:row>
          <xdr:rowOff>600075</xdr:rowOff>
        </xdr:to>
        <xdr:sp macro="" textlink="">
          <xdr:nvSpPr>
            <xdr:cNvPr id="13314" name="Object 2" hidden="1">
              <a:extLst>
                <a:ext uri="{63B3BB69-23CF-44E3-9099-C40C66FF867C}">
                  <a14:compatExt spid="_x0000_s13314"/>
                </a:ext>
                <a:ext uri="{FF2B5EF4-FFF2-40B4-BE49-F238E27FC236}">
                  <a16:creationId xmlns:a16="http://schemas.microsoft.com/office/drawing/2014/main" id="{00000000-0008-0000-0B00-0000023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104775</xdr:colOff>
          <xdr:row>18</xdr:row>
          <xdr:rowOff>57150</xdr:rowOff>
        </xdr:from>
        <xdr:to>
          <xdr:col>12</xdr:col>
          <xdr:colOff>1085850</xdr:colOff>
          <xdr:row>18</xdr:row>
          <xdr:rowOff>571500</xdr:rowOff>
        </xdr:to>
        <xdr:sp macro="" textlink="">
          <xdr:nvSpPr>
            <xdr:cNvPr id="13315" name="Object 3" hidden="1">
              <a:extLst>
                <a:ext uri="{63B3BB69-23CF-44E3-9099-C40C66FF867C}">
                  <a14:compatExt spid="_x0000_s13315"/>
                </a:ext>
                <a:ext uri="{FF2B5EF4-FFF2-40B4-BE49-F238E27FC236}">
                  <a16:creationId xmlns:a16="http://schemas.microsoft.com/office/drawing/2014/main" id="{00000000-0008-0000-0B00-0000033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247650</xdr:colOff>
          <xdr:row>9</xdr:row>
          <xdr:rowOff>114300</xdr:rowOff>
        </xdr:from>
        <xdr:to>
          <xdr:col>12</xdr:col>
          <xdr:colOff>771525</xdr:colOff>
          <xdr:row>9</xdr:row>
          <xdr:rowOff>638175</xdr:rowOff>
        </xdr:to>
        <xdr:sp macro="" textlink="">
          <xdr:nvSpPr>
            <xdr:cNvPr id="15361" name="Object 1" hidden="1">
              <a:extLst>
                <a:ext uri="{63B3BB69-23CF-44E3-9099-C40C66FF867C}">
                  <a14:compatExt spid="_x0000_s15361"/>
                </a:ext>
                <a:ext uri="{FF2B5EF4-FFF2-40B4-BE49-F238E27FC236}">
                  <a16:creationId xmlns:a16="http://schemas.microsoft.com/office/drawing/2014/main" id="{00000000-0008-0000-0D00-000001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266700</xdr:colOff>
          <xdr:row>11</xdr:row>
          <xdr:rowOff>76200</xdr:rowOff>
        </xdr:from>
        <xdr:to>
          <xdr:col>12</xdr:col>
          <xdr:colOff>819150</xdr:colOff>
          <xdr:row>11</xdr:row>
          <xdr:rowOff>600075</xdr:rowOff>
        </xdr:to>
        <xdr:sp macro="" textlink="">
          <xdr:nvSpPr>
            <xdr:cNvPr id="15362" name="Object 2" hidden="1">
              <a:extLst>
                <a:ext uri="{63B3BB69-23CF-44E3-9099-C40C66FF867C}">
                  <a14:compatExt spid="_x0000_s15362"/>
                </a:ext>
                <a:ext uri="{FF2B5EF4-FFF2-40B4-BE49-F238E27FC236}">
                  <a16:creationId xmlns:a16="http://schemas.microsoft.com/office/drawing/2014/main" id="{00000000-0008-0000-0D00-000002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266700</xdr:colOff>
          <xdr:row>19</xdr:row>
          <xdr:rowOff>85725</xdr:rowOff>
        </xdr:from>
        <xdr:to>
          <xdr:col>12</xdr:col>
          <xdr:colOff>819150</xdr:colOff>
          <xdr:row>19</xdr:row>
          <xdr:rowOff>542925</xdr:rowOff>
        </xdr:to>
        <xdr:sp macro="" textlink="">
          <xdr:nvSpPr>
            <xdr:cNvPr id="15363" name="Object 3" hidden="1">
              <a:extLst>
                <a:ext uri="{63B3BB69-23CF-44E3-9099-C40C66FF867C}">
                  <a14:compatExt spid="_x0000_s15363"/>
                </a:ext>
                <a:ext uri="{FF2B5EF4-FFF2-40B4-BE49-F238E27FC236}">
                  <a16:creationId xmlns:a16="http://schemas.microsoft.com/office/drawing/2014/main" id="{00000000-0008-0000-0D00-000003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295275</xdr:colOff>
          <xdr:row>20</xdr:row>
          <xdr:rowOff>76200</xdr:rowOff>
        </xdr:from>
        <xdr:to>
          <xdr:col>12</xdr:col>
          <xdr:colOff>895350</xdr:colOff>
          <xdr:row>20</xdr:row>
          <xdr:rowOff>590550</xdr:rowOff>
        </xdr:to>
        <xdr:sp macro="" textlink="">
          <xdr:nvSpPr>
            <xdr:cNvPr id="15364" name="Object 4" hidden="1">
              <a:extLst>
                <a:ext uri="{63B3BB69-23CF-44E3-9099-C40C66FF867C}">
                  <a14:compatExt spid="_x0000_s15364"/>
                </a:ext>
                <a:ext uri="{FF2B5EF4-FFF2-40B4-BE49-F238E27FC236}">
                  <a16:creationId xmlns:a16="http://schemas.microsoft.com/office/drawing/2014/main" id="{00000000-0008-0000-0D00-000004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266700</xdr:colOff>
          <xdr:row>23</xdr:row>
          <xdr:rowOff>57150</xdr:rowOff>
        </xdr:from>
        <xdr:to>
          <xdr:col>12</xdr:col>
          <xdr:colOff>819150</xdr:colOff>
          <xdr:row>23</xdr:row>
          <xdr:rowOff>514350</xdr:rowOff>
        </xdr:to>
        <xdr:sp macro="" textlink="">
          <xdr:nvSpPr>
            <xdr:cNvPr id="15365" name="Object 5" hidden="1">
              <a:extLst>
                <a:ext uri="{63B3BB69-23CF-44E3-9099-C40C66FF867C}">
                  <a14:compatExt spid="_x0000_s15365"/>
                </a:ext>
                <a:ext uri="{FF2B5EF4-FFF2-40B4-BE49-F238E27FC236}">
                  <a16:creationId xmlns:a16="http://schemas.microsoft.com/office/drawing/2014/main" id="{00000000-0008-0000-0D00-000005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247650</xdr:colOff>
          <xdr:row>25</xdr:row>
          <xdr:rowOff>57150</xdr:rowOff>
        </xdr:from>
        <xdr:to>
          <xdr:col>12</xdr:col>
          <xdr:colOff>800100</xdr:colOff>
          <xdr:row>25</xdr:row>
          <xdr:rowOff>514350</xdr:rowOff>
        </xdr:to>
        <xdr:sp macro="" textlink="">
          <xdr:nvSpPr>
            <xdr:cNvPr id="15366" name="Object 6" hidden="1">
              <a:extLst>
                <a:ext uri="{63B3BB69-23CF-44E3-9099-C40C66FF867C}">
                  <a14:compatExt spid="_x0000_s15366"/>
                </a:ext>
                <a:ext uri="{FF2B5EF4-FFF2-40B4-BE49-F238E27FC236}">
                  <a16:creationId xmlns:a16="http://schemas.microsoft.com/office/drawing/2014/main" id="{00000000-0008-0000-0D00-000006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238125</xdr:colOff>
          <xdr:row>27</xdr:row>
          <xdr:rowOff>76200</xdr:rowOff>
        </xdr:from>
        <xdr:to>
          <xdr:col>12</xdr:col>
          <xdr:colOff>790575</xdr:colOff>
          <xdr:row>27</xdr:row>
          <xdr:rowOff>533400</xdr:rowOff>
        </xdr:to>
        <xdr:sp macro="" textlink="">
          <xdr:nvSpPr>
            <xdr:cNvPr id="15367" name="Object 7" hidden="1">
              <a:extLst>
                <a:ext uri="{63B3BB69-23CF-44E3-9099-C40C66FF867C}">
                  <a14:compatExt spid="_x0000_s15367"/>
                </a:ext>
                <a:ext uri="{FF2B5EF4-FFF2-40B4-BE49-F238E27FC236}">
                  <a16:creationId xmlns:a16="http://schemas.microsoft.com/office/drawing/2014/main" id="{00000000-0008-0000-0D00-000007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228600</xdr:colOff>
          <xdr:row>28</xdr:row>
          <xdr:rowOff>104775</xdr:rowOff>
        </xdr:from>
        <xdr:to>
          <xdr:col>12</xdr:col>
          <xdr:colOff>838200</xdr:colOff>
          <xdr:row>28</xdr:row>
          <xdr:rowOff>628650</xdr:rowOff>
        </xdr:to>
        <xdr:sp macro="" textlink="">
          <xdr:nvSpPr>
            <xdr:cNvPr id="15368" name="Object 8" hidden="1">
              <a:extLst>
                <a:ext uri="{63B3BB69-23CF-44E3-9099-C40C66FF867C}">
                  <a14:compatExt spid="_x0000_s15368"/>
                </a:ext>
                <a:ext uri="{FF2B5EF4-FFF2-40B4-BE49-F238E27FC236}">
                  <a16:creationId xmlns:a16="http://schemas.microsoft.com/office/drawing/2014/main" id="{00000000-0008-0000-0D00-000008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247650</xdr:colOff>
          <xdr:row>9</xdr:row>
          <xdr:rowOff>171450</xdr:rowOff>
        </xdr:from>
        <xdr:to>
          <xdr:col>12</xdr:col>
          <xdr:colOff>771525</xdr:colOff>
          <xdr:row>9</xdr:row>
          <xdr:rowOff>704850</xdr:rowOff>
        </xdr:to>
        <xdr:sp macro="" textlink="">
          <xdr:nvSpPr>
            <xdr:cNvPr id="16385" name="Object 1" hidden="1">
              <a:extLst>
                <a:ext uri="{63B3BB69-23CF-44E3-9099-C40C66FF867C}">
                  <a14:compatExt spid="_x0000_s16385"/>
                </a:ext>
                <a:ext uri="{FF2B5EF4-FFF2-40B4-BE49-F238E27FC236}">
                  <a16:creationId xmlns:a16="http://schemas.microsoft.com/office/drawing/2014/main" id="{00000000-0008-0000-0E00-000001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209550</xdr:colOff>
          <xdr:row>15</xdr:row>
          <xdr:rowOff>85725</xdr:rowOff>
        </xdr:from>
        <xdr:to>
          <xdr:col>12</xdr:col>
          <xdr:colOff>733425</xdr:colOff>
          <xdr:row>15</xdr:row>
          <xdr:rowOff>609600</xdr:rowOff>
        </xdr:to>
        <xdr:sp macro="" textlink="">
          <xdr:nvSpPr>
            <xdr:cNvPr id="16386" name="Object 2" hidden="1">
              <a:extLst>
                <a:ext uri="{63B3BB69-23CF-44E3-9099-C40C66FF867C}">
                  <a14:compatExt spid="_x0000_s16386"/>
                </a:ext>
                <a:ext uri="{FF2B5EF4-FFF2-40B4-BE49-F238E27FC236}">
                  <a16:creationId xmlns:a16="http://schemas.microsoft.com/office/drawing/2014/main" id="{00000000-0008-0000-0E00-000002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219075</xdr:colOff>
          <xdr:row>16</xdr:row>
          <xdr:rowOff>95250</xdr:rowOff>
        </xdr:from>
        <xdr:to>
          <xdr:col>12</xdr:col>
          <xdr:colOff>742950</xdr:colOff>
          <xdr:row>16</xdr:row>
          <xdr:rowOff>619125</xdr:rowOff>
        </xdr:to>
        <xdr:sp macro="" textlink="">
          <xdr:nvSpPr>
            <xdr:cNvPr id="16387" name="Object 3" hidden="1">
              <a:extLst>
                <a:ext uri="{63B3BB69-23CF-44E3-9099-C40C66FF867C}">
                  <a14:compatExt spid="_x0000_s16387"/>
                </a:ext>
                <a:ext uri="{FF2B5EF4-FFF2-40B4-BE49-F238E27FC236}">
                  <a16:creationId xmlns:a16="http://schemas.microsoft.com/office/drawing/2014/main" id="{00000000-0008-0000-0E00-000003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d.docs.live.net/Users/BCS/Downloads/Format%20of%20stock%20count%20working-CIPL%20(1).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E:\Users\Tax%20Team\Desktop\EPIC\Epic%20Inventory%20report_2020\Epic%20Innentory-2020\Inevntory%20report-EGMCL\Stock%20count%20sheet_EGMCL.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E:\Users\mmollah\Desktop\EPIC\EPIC%20Reporting\Stock%20count%20sheet_CIPL.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https://d.docs.live.net/Users/fsahjahan/Desktop/Stock%20counting_Epic/Stock%20counting_Epic_2020/1.%20Inventory%20report_EGMCL%202019/Stock%20count%20sheet_EGMCL.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E:\Users\BCS\Downloads\Format%20of%20stock%20count%20working-CIPL%20(1).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E:\1.%20Audit\EPIC%202021\4.%20Inventory%20Counting\PGCL%20Inventory%20Report.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E:\Users\fsahjahan\Desktop\Stock%20counting_Epic\EGMCL%202\Stock%20count%20sheet%20(Updated).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fsahjahan/Desktop/Stock%20counting_Epic/EGMCL%202/Stock%20count%20sheet%20(Updated).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E:\Users\fsahjahan\Desktop\Stock%20counting_Epic\Stock%20counting_Epic_2020\1.%20Inventory%20report_EGMCL%202019\Stock%20count%20sheet_EGMCL.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fsahjahan/Desktop/Stock%20counting_Epic/Stock%20counting_Epic_2020/1.%20Inventory%20report_EGMCL%202019/Stock%20count%20sheet_EGMCL.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E:\Work\Epic\FW__Format_of_report\Stock%20count%20sheet_EGMCL_2.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E:\Users\BCS\Downloads\Hasan.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LF )"/>
      <sheetName val="Raw Materials (FT )"/>
      <sheetName val="WIP (LF)"/>
      <sheetName val="WIP (FL)"/>
      <sheetName val="WIP"/>
      <sheetName val="Finished Goods (LF)"/>
      <sheetName val="Finished Goods (FL) "/>
      <sheetName val="Consumable Stock (LF)"/>
      <sheetName val="Spare Loose Tools Stock (LF)"/>
      <sheetName val="Carton Stock Status (LF)"/>
      <sheetName val="Carton Stock Status (FT)"/>
      <sheetName val="Kornhill Jusco (US) (PY)"/>
      <sheetName val="Tickmarks"/>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 sheetId="13"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Fabrics) "/>
      <sheetName val="Raw Materials (Trims) "/>
      <sheetName val="WIP"/>
      <sheetName val="Finished Goods"/>
      <sheetName val="Spare parts"/>
      <sheetName val="Kornhill Jusco (US) (PY)"/>
      <sheetName val="Tickmarks"/>
    </sheetNames>
    <sheetDataSet>
      <sheetData sheetId="0"/>
      <sheetData sheetId="1"/>
      <sheetData sheetId="2"/>
      <sheetData sheetId="3"/>
      <sheetData sheetId="4"/>
      <sheetData sheetId="5"/>
      <sheetData sheetId="6"/>
      <sheetData sheetId="7"/>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OS )"/>
      <sheetName val="Raw Materials (US) "/>
      <sheetName val="WIP (OS)"/>
      <sheetName val="WIP (US)"/>
      <sheetName val="Finished Goods (OS)"/>
      <sheetName val="Finished Goods (US)"/>
      <sheetName val="Kornhill Jusco (US) (PY)"/>
      <sheetName val="Tickmarks"/>
    </sheetNames>
    <sheetDataSet>
      <sheetData sheetId="0"/>
      <sheetData sheetId="1" refreshError="1"/>
      <sheetData sheetId="2" refreshError="1"/>
      <sheetData sheetId="3"/>
      <sheetData sheetId="4" refreshError="1"/>
      <sheetData sheetId="5" refreshError="1"/>
      <sheetData sheetId="6" refreshError="1"/>
      <sheetData sheetId="7"/>
      <sheetData sheetId="8"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US) "/>
      <sheetName val="Raw Materials (0S) "/>
      <sheetName val="WIP (US)"/>
      <sheetName val="WIP (OS)"/>
      <sheetName val="Finished Goods (US)"/>
      <sheetName val="Finished Goods (OS)"/>
      <sheetName val="Kornhill Jusco (US) (PY)"/>
      <sheetName val="Tickmarks"/>
    </sheetNames>
    <sheetDataSet>
      <sheetData sheetId="0"/>
      <sheetData sheetId="1"/>
      <sheetData sheetId="2"/>
      <sheetData sheetId="3"/>
      <sheetData sheetId="4"/>
      <sheetData sheetId="5"/>
      <sheetData sheetId="6"/>
      <sheetData sheetId="7"/>
      <sheetData sheetId="8"/>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LF )"/>
      <sheetName val="Raw Materials (FT )"/>
      <sheetName val="WIP (LF)"/>
      <sheetName val="WIP (FL)"/>
      <sheetName val="WIP"/>
      <sheetName val="Finished Goods (LF)"/>
      <sheetName val="Finished Goods (FL) "/>
      <sheetName val="Consumable Stock (LF)"/>
      <sheetName val="Spare Loose Tools Stock (LF)"/>
      <sheetName val="Carton Stock Status (LF)"/>
      <sheetName val="Carton Stock Status (FT)"/>
      <sheetName val="Kornhill Jusco (US) (PY)"/>
      <sheetName val="Tickmarks"/>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 sheetId="13"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Inventory Movement Samples-PGCL"/>
      <sheetName val="Inventory Samples-PGCL"/>
      <sheetName val="Raw Materials (FT )"/>
      <sheetName val="Raw Materials (LF )"/>
      <sheetName val="WIP (LF)"/>
      <sheetName val="WIP (FL)"/>
      <sheetName val="WIP"/>
      <sheetName val="Consumable Stock (LF)"/>
      <sheetName val="Finished Goods (LF)"/>
      <sheetName val="Finished Goods (FL) "/>
      <sheetName val="Spare Tools &amp; utilities (FL)"/>
      <sheetName val="Spare Tools &amp; utilities (LF)"/>
      <sheetName val="Chemical stock (LF)"/>
      <sheetName val="Carton Stock Status (LF)"/>
      <sheetName val="Carton Stock Status (FT)"/>
      <sheetName val="Kornhill Jusco (US) (PY)"/>
      <sheetName val="Tickmark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OS )"/>
      <sheetName val="Raw Materials (US) "/>
      <sheetName val="WIP (US)"/>
      <sheetName val="WIP (OS)"/>
      <sheetName val="Finished Goods (OS)"/>
      <sheetName val="Finished Goods (US)"/>
      <sheetName val="Consumable Stock (OS)"/>
      <sheetName val="Spare Loose Tools Stock (OS)"/>
      <sheetName val="Carton Stock Status (OS)"/>
      <sheetName val="Kornhill Jusco (US) (PY)"/>
      <sheetName val="Tickmarks"/>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OS )"/>
      <sheetName val="Raw Materials (US) "/>
      <sheetName val="WIP (US)"/>
      <sheetName val="WIP (OS)"/>
      <sheetName val="Finished Goods (OS)"/>
      <sheetName val="Finished Goods (US)"/>
      <sheetName val="Consumable Stock (OS)"/>
      <sheetName val="Spare Loose Tools Stock (OS)"/>
      <sheetName val="Carton Stock Status (OS)"/>
      <sheetName val="Kornhill Jusco (US) (PY)"/>
      <sheetName val="Tickmarks"/>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US) "/>
      <sheetName val="Raw Materials (0S) "/>
      <sheetName val="WIP (US)"/>
      <sheetName val="WIP (OS)"/>
      <sheetName val="Finished Goods (US)"/>
      <sheetName val="Finished Goods (OS)"/>
      <sheetName val="Kornhill Jusco (US) (PY)"/>
      <sheetName val="Tickmarks"/>
    </sheetNames>
    <sheetDataSet>
      <sheetData sheetId="0"/>
      <sheetData sheetId="1"/>
      <sheetData sheetId="2"/>
      <sheetData sheetId="3"/>
      <sheetData sheetId="4"/>
      <sheetData sheetId="5"/>
      <sheetData sheetId="6"/>
      <sheetData sheetId="7"/>
      <sheetData sheetId="8"/>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US) "/>
      <sheetName val="Raw Materials (0S) "/>
      <sheetName val="WIP (US)"/>
      <sheetName val="WIP (OS)"/>
      <sheetName val="Finished Goods (US)"/>
      <sheetName val="Finished Goods (OS)"/>
      <sheetName val="Kornhill Jusco (US) (PY)"/>
      <sheetName val="Tickmarks"/>
    </sheetNames>
    <sheetDataSet>
      <sheetData sheetId="0"/>
      <sheetData sheetId="1"/>
      <sheetData sheetId="2"/>
      <sheetData sheetId="3"/>
      <sheetData sheetId="4"/>
      <sheetData sheetId="5"/>
      <sheetData sheetId="6"/>
      <sheetData sheetId="7"/>
      <sheetData sheetId="8"/>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Finished Goods (OS)"/>
      <sheetName val="Consumable Stock (OS)"/>
      <sheetName val="Spare Loose Tools Stock (OS)"/>
      <sheetName val="Carton Stock Status (OS)"/>
      <sheetName val="Sheet1"/>
      <sheetName val="Kornhill Jusco (US) (PY)"/>
      <sheetName val="Tickmarks"/>
    </sheetNames>
    <sheetDataSet>
      <sheetData sheetId="0"/>
      <sheetData sheetId="1"/>
      <sheetData sheetId="2"/>
      <sheetData sheetId="3"/>
      <sheetData sheetId="4"/>
      <sheetData sheetId="5"/>
      <sheetData sheetId="6"/>
      <sheetData sheetId="7"/>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WIP"/>
      <sheetName val="Consumable Stock "/>
      <sheetName val="Utility Spare Parts  Stock"/>
      <sheetName val="Kornhill Jusco (US) (PY)"/>
      <sheetName val="Tickmarks"/>
    </sheetNames>
    <sheetDataSet>
      <sheetData sheetId="0"/>
      <sheetData sheetId="1" refreshError="1"/>
      <sheetData sheetId="2"/>
      <sheetData sheetId="3" refreshError="1"/>
      <sheetData sheetId="4"/>
      <sheetData sheetId="5"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8" Type="http://schemas.openxmlformats.org/officeDocument/2006/relationships/oleObject" Target="../embeddings/oleObject7.bin"/><Relationship Id="rId13" Type="http://schemas.openxmlformats.org/officeDocument/2006/relationships/image" Target="../media/image9.emf"/><Relationship Id="rId3" Type="http://schemas.openxmlformats.org/officeDocument/2006/relationships/vmlDrawing" Target="../drawings/vmlDrawing2.vml"/><Relationship Id="rId7" Type="http://schemas.openxmlformats.org/officeDocument/2006/relationships/image" Target="../media/image6.emf"/><Relationship Id="rId12" Type="http://schemas.openxmlformats.org/officeDocument/2006/relationships/oleObject" Target="../embeddings/oleObject9.bin"/><Relationship Id="rId2" Type="http://schemas.openxmlformats.org/officeDocument/2006/relationships/drawing" Target="../drawings/drawing2.xml"/><Relationship Id="rId1" Type="http://schemas.openxmlformats.org/officeDocument/2006/relationships/printerSettings" Target="../printerSettings/printerSettings10.bin"/><Relationship Id="rId6" Type="http://schemas.openxmlformats.org/officeDocument/2006/relationships/oleObject" Target="../embeddings/oleObject6.bin"/><Relationship Id="rId11" Type="http://schemas.openxmlformats.org/officeDocument/2006/relationships/image" Target="../media/image8.emf"/><Relationship Id="rId5" Type="http://schemas.openxmlformats.org/officeDocument/2006/relationships/image" Target="../media/image5.emf"/><Relationship Id="rId10" Type="http://schemas.openxmlformats.org/officeDocument/2006/relationships/oleObject" Target="../embeddings/oleObject8.bin"/><Relationship Id="rId4" Type="http://schemas.openxmlformats.org/officeDocument/2006/relationships/oleObject" Target="../embeddings/oleObject5.bin"/><Relationship Id="rId9" Type="http://schemas.openxmlformats.org/officeDocument/2006/relationships/image" Target="../media/image7.emf"/></Relationships>
</file>

<file path=xl/worksheets/_rels/sheet12.xml.rels><?xml version="1.0" encoding="UTF-8" standalone="yes"?>
<Relationships xmlns="http://schemas.openxmlformats.org/package/2006/relationships"><Relationship Id="rId8" Type="http://schemas.openxmlformats.org/officeDocument/2006/relationships/oleObject" Target="../embeddings/oleObject12.bin"/><Relationship Id="rId3" Type="http://schemas.openxmlformats.org/officeDocument/2006/relationships/vmlDrawing" Target="../drawings/vmlDrawing3.vml"/><Relationship Id="rId7" Type="http://schemas.openxmlformats.org/officeDocument/2006/relationships/image" Target="../media/image11.emf"/><Relationship Id="rId2" Type="http://schemas.openxmlformats.org/officeDocument/2006/relationships/drawing" Target="../drawings/drawing3.xml"/><Relationship Id="rId1" Type="http://schemas.openxmlformats.org/officeDocument/2006/relationships/printerSettings" Target="../printerSettings/printerSettings11.bin"/><Relationship Id="rId6" Type="http://schemas.openxmlformats.org/officeDocument/2006/relationships/oleObject" Target="../embeddings/oleObject11.bin"/><Relationship Id="rId5" Type="http://schemas.openxmlformats.org/officeDocument/2006/relationships/image" Target="../media/image10.emf"/><Relationship Id="rId4" Type="http://schemas.openxmlformats.org/officeDocument/2006/relationships/oleObject" Target="../embeddings/oleObject10.bin"/><Relationship Id="rId9" Type="http://schemas.openxmlformats.org/officeDocument/2006/relationships/image" Target="../media/image12.emf"/></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8" Type="http://schemas.openxmlformats.org/officeDocument/2006/relationships/oleObject" Target="../embeddings/oleObject15.bin"/><Relationship Id="rId13" Type="http://schemas.openxmlformats.org/officeDocument/2006/relationships/oleObject" Target="../embeddings/oleObject19.bin"/><Relationship Id="rId3" Type="http://schemas.openxmlformats.org/officeDocument/2006/relationships/vmlDrawing" Target="../drawings/vmlDrawing4.vml"/><Relationship Id="rId7" Type="http://schemas.openxmlformats.org/officeDocument/2006/relationships/image" Target="../media/image14.emf"/><Relationship Id="rId12" Type="http://schemas.openxmlformats.org/officeDocument/2006/relationships/oleObject" Target="../embeddings/oleObject18.bin"/><Relationship Id="rId2" Type="http://schemas.openxmlformats.org/officeDocument/2006/relationships/drawing" Target="../drawings/drawing4.xml"/><Relationship Id="rId1" Type="http://schemas.openxmlformats.org/officeDocument/2006/relationships/printerSettings" Target="../printerSettings/printerSettings13.bin"/><Relationship Id="rId6" Type="http://schemas.openxmlformats.org/officeDocument/2006/relationships/oleObject" Target="../embeddings/oleObject14.bin"/><Relationship Id="rId11" Type="http://schemas.openxmlformats.org/officeDocument/2006/relationships/oleObject" Target="../embeddings/oleObject17.bin"/><Relationship Id="rId5" Type="http://schemas.openxmlformats.org/officeDocument/2006/relationships/image" Target="../media/image13.emf"/><Relationship Id="rId15" Type="http://schemas.openxmlformats.org/officeDocument/2006/relationships/image" Target="../media/image16.emf"/><Relationship Id="rId10" Type="http://schemas.openxmlformats.org/officeDocument/2006/relationships/image" Target="../media/image15.emf"/><Relationship Id="rId4" Type="http://schemas.openxmlformats.org/officeDocument/2006/relationships/oleObject" Target="../embeddings/oleObject13.bin"/><Relationship Id="rId9" Type="http://schemas.openxmlformats.org/officeDocument/2006/relationships/oleObject" Target="../embeddings/oleObject16.bin"/><Relationship Id="rId14" Type="http://schemas.openxmlformats.org/officeDocument/2006/relationships/oleObject" Target="../embeddings/oleObject20.bin"/></Relationships>
</file>

<file path=xl/worksheets/_rels/sheet15.xml.rels><?xml version="1.0" encoding="UTF-8" standalone="yes"?>
<Relationships xmlns="http://schemas.openxmlformats.org/package/2006/relationships"><Relationship Id="rId8" Type="http://schemas.openxmlformats.org/officeDocument/2006/relationships/oleObject" Target="../embeddings/oleObject23.bin"/><Relationship Id="rId3" Type="http://schemas.openxmlformats.org/officeDocument/2006/relationships/vmlDrawing" Target="../drawings/vmlDrawing5.vml"/><Relationship Id="rId7" Type="http://schemas.openxmlformats.org/officeDocument/2006/relationships/image" Target="../media/image18.emf"/><Relationship Id="rId2" Type="http://schemas.openxmlformats.org/officeDocument/2006/relationships/drawing" Target="../drawings/drawing5.xml"/><Relationship Id="rId1" Type="http://schemas.openxmlformats.org/officeDocument/2006/relationships/printerSettings" Target="../printerSettings/printerSettings14.bin"/><Relationship Id="rId6" Type="http://schemas.openxmlformats.org/officeDocument/2006/relationships/oleObject" Target="../embeddings/oleObject22.bin"/><Relationship Id="rId5" Type="http://schemas.openxmlformats.org/officeDocument/2006/relationships/image" Target="../media/image17.emf"/><Relationship Id="rId4" Type="http://schemas.openxmlformats.org/officeDocument/2006/relationships/oleObject" Target="../embeddings/oleObject21.bin"/><Relationship Id="rId9" Type="http://schemas.openxmlformats.org/officeDocument/2006/relationships/image" Target="../media/image19.emf"/></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7.bin"/><Relationship Id="rId6" Type="http://schemas.openxmlformats.org/officeDocument/2006/relationships/oleObject" Target="../embeddings/oleObject2.bin"/><Relationship Id="rId11" Type="http://schemas.openxmlformats.org/officeDocument/2006/relationships/image" Target="../media/image4.emf"/><Relationship Id="rId5" Type="http://schemas.openxmlformats.org/officeDocument/2006/relationships/image" Target="../media/image1.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emf"/></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FF0000"/>
  </sheetPr>
  <dimension ref="A1:AL549"/>
  <sheetViews>
    <sheetView zoomScale="80" zoomScaleNormal="80" workbookViewId="0">
      <pane ySplit="8" topLeftCell="A9" activePane="bottomLeft" state="frozen"/>
      <selection pane="bottomLeft" activeCell="G33" sqref="G33"/>
    </sheetView>
  </sheetViews>
  <sheetFormatPr defaultColWidth="9" defaultRowHeight="12.75" x14ac:dyDescent="0.2"/>
  <cols>
    <col min="1" max="1" width="9" style="30" customWidth="1"/>
    <col min="2" max="2" width="14.125" style="30" customWidth="1"/>
    <col min="3" max="3" width="8.875" style="30" customWidth="1"/>
    <col min="4" max="4" width="15" style="30" customWidth="1"/>
    <col min="5" max="5" width="10.125" style="30" hidden="1" customWidth="1"/>
    <col min="6" max="6" width="12.125" style="30" hidden="1" customWidth="1"/>
    <col min="7" max="7" width="12.125" style="89" customWidth="1"/>
    <col min="8" max="8" width="3.125" style="89" customWidth="1"/>
    <col min="9" max="9" width="10.875" style="30" customWidth="1"/>
    <col min="10" max="10" width="27.125" style="30" customWidth="1"/>
    <col min="11" max="11" width="8.625" style="30" customWidth="1"/>
    <col min="12" max="12" width="11.125" style="28" bestFit="1" customWidth="1"/>
    <col min="13" max="13" width="10.125" style="28" bestFit="1" customWidth="1"/>
    <col min="14" max="14" width="10.125" style="22" bestFit="1" customWidth="1"/>
    <col min="15" max="15" width="13.125" style="22" customWidth="1"/>
    <col min="16" max="16" width="13.875" style="22" bestFit="1" customWidth="1"/>
    <col min="17" max="17" width="15.5" style="22" bestFit="1" customWidth="1"/>
    <col min="18" max="18" width="19.125" style="24" bestFit="1" customWidth="1"/>
    <col min="19" max="19" width="11.875" style="22" bestFit="1" customWidth="1"/>
    <col min="20" max="16384" width="9" style="30"/>
  </cols>
  <sheetData>
    <row r="1" spans="1:19" x14ac:dyDescent="0.2">
      <c r="A1" s="1" t="s">
        <v>59</v>
      </c>
      <c r="C1" s="1"/>
      <c r="D1" s="1"/>
      <c r="E1" s="1"/>
      <c r="F1" s="1"/>
      <c r="K1" s="28"/>
      <c r="M1" s="22"/>
      <c r="Q1" s="31"/>
      <c r="S1" s="30"/>
    </row>
    <row r="2" spans="1:19" x14ac:dyDescent="0.2">
      <c r="A2" s="32" t="s">
        <v>1</v>
      </c>
      <c r="B2" s="32"/>
      <c r="C2" s="33" t="s">
        <v>20</v>
      </c>
      <c r="E2" s="34"/>
      <c r="F2" s="34"/>
      <c r="G2" s="33"/>
      <c r="H2" s="33"/>
      <c r="I2" s="33"/>
      <c r="J2" s="33"/>
      <c r="K2" s="28"/>
      <c r="M2" s="22"/>
      <c r="Q2" s="31"/>
      <c r="S2" s="30"/>
    </row>
    <row r="3" spans="1:19" x14ac:dyDescent="0.2">
      <c r="A3" s="32" t="s">
        <v>2</v>
      </c>
      <c r="B3" s="35"/>
      <c r="C3" s="33" t="s">
        <v>66</v>
      </c>
      <c r="E3" s="34"/>
      <c r="F3" s="34"/>
      <c r="G3" s="33"/>
      <c r="H3" s="33"/>
      <c r="I3" s="33"/>
      <c r="J3" s="33"/>
      <c r="K3" s="28"/>
      <c r="M3" s="22"/>
      <c r="Q3" s="31"/>
      <c r="S3" s="30"/>
    </row>
    <row r="4" spans="1:19" x14ac:dyDescent="0.2">
      <c r="A4" s="36" t="s">
        <v>0</v>
      </c>
      <c r="B4" s="37"/>
      <c r="C4" s="73" t="s">
        <v>76</v>
      </c>
      <c r="E4" s="34"/>
      <c r="F4" s="34"/>
      <c r="G4" s="33"/>
      <c r="H4" s="33"/>
      <c r="I4" s="33"/>
      <c r="J4" s="72"/>
      <c r="K4" s="28"/>
      <c r="M4" s="22"/>
      <c r="Q4" s="31"/>
      <c r="S4" s="30"/>
    </row>
    <row r="5" spans="1:19" x14ac:dyDescent="0.2">
      <c r="A5" s="32" t="s">
        <v>3</v>
      </c>
      <c r="B5" s="38"/>
      <c r="C5" s="30" t="s">
        <v>75</v>
      </c>
      <c r="E5" s="34"/>
      <c r="F5" s="34"/>
      <c r="G5" s="33"/>
      <c r="H5" s="33"/>
      <c r="I5" s="33"/>
      <c r="J5" s="33"/>
      <c r="K5" s="28"/>
      <c r="M5" s="22"/>
      <c r="Q5" s="31"/>
      <c r="S5" s="30"/>
    </row>
    <row r="6" spans="1:19" x14ac:dyDescent="0.2">
      <c r="A6" s="32" t="s">
        <v>4</v>
      </c>
      <c r="B6" s="32"/>
      <c r="C6" s="30" t="s">
        <v>65</v>
      </c>
      <c r="D6" s="83"/>
      <c r="E6" s="39"/>
      <c r="F6" s="39"/>
      <c r="G6" s="40"/>
      <c r="H6" s="40"/>
      <c r="I6" s="40"/>
      <c r="J6" s="40"/>
      <c r="K6" s="28"/>
      <c r="M6" s="22"/>
      <c r="Q6" s="31"/>
      <c r="S6" s="30"/>
    </row>
    <row r="7" spans="1:19" s="2" customFormat="1" x14ac:dyDescent="0.2">
      <c r="A7" s="3" t="s">
        <v>5</v>
      </c>
      <c r="B7" s="4"/>
      <c r="C7" s="10"/>
      <c r="D7" s="11"/>
      <c r="E7" s="11"/>
      <c r="F7" s="12"/>
      <c r="G7" s="10"/>
      <c r="H7" s="10"/>
      <c r="I7" s="11"/>
      <c r="J7" s="27"/>
      <c r="K7" s="41"/>
      <c r="L7" s="20"/>
      <c r="M7" s="42"/>
      <c r="N7" s="20"/>
      <c r="O7" s="20"/>
      <c r="P7" s="43"/>
      <c r="Q7" s="21"/>
      <c r="R7" s="75"/>
    </row>
    <row r="8" spans="1:19" s="52" customFormat="1" ht="38.25" x14ac:dyDescent="0.2">
      <c r="A8" s="44" t="s">
        <v>6</v>
      </c>
      <c r="B8" s="45" t="s">
        <v>7</v>
      </c>
      <c r="C8" s="46" t="s">
        <v>8</v>
      </c>
      <c r="D8" s="46" t="s">
        <v>21</v>
      </c>
      <c r="E8" s="46" t="s">
        <v>22</v>
      </c>
      <c r="F8" s="46" t="s">
        <v>58</v>
      </c>
      <c r="G8" s="82" t="s">
        <v>9</v>
      </c>
      <c r="H8" s="82"/>
      <c r="I8" s="82" t="s">
        <v>55</v>
      </c>
      <c r="J8" s="82" t="s">
        <v>10</v>
      </c>
      <c r="K8" s="47" t="s">
        <v>11</v>
      </c>
      <c r="L8" s="48" t="s">
        <v>12</v>
      </c>
      <c r="M8" s="49" t="s">
        <v>53</v>
      </c>
      <c r="N8" s="50" t="s">
        <v>13</v>
      </c>
      <c r="O8" s="51" t="s">
        <v>14</v>
      </c>
      <c r="P8" s="51" t="s">
        <v>15</v>
      </c>
      <c r="Q8" s="50" t="s">
        <v>16</v>
      </c>
      <c r="R8" s="50" t="s">
        <v>17</v>
      </c>
    </row>
    <row r="9" spans="1:19" s="2" customFormat="1" ht="15" customHeight="1" x14ac:dyDescent="0.2">
      <c r="B9" s="19"/>
      <c r="D9" s="30"/>
      <c r="E9" s="30"/>
      <c r="F9" s="30"/>
      <c r="G9" s="94"/>
      <c r="H9" s="94"/>
      <c r="J9" s="53"/>
      <c r="K9" s="28"/>
      <c r="L9" s="54"/>
      <c r="M9" s="22"/>
      <c r="N9" s="55" t="s">
        <v>18</v>
      </c>
      <c r="O9" s="55" t="s">
        <v>18</v>
      </c>
      <c r="P9" s="55"/>
      <c r="Q9" s="55" t="s">
        <v>18</v>
      </c>
      <c r="R9" s="55"/>
    </row>
    <row r="10" spans="1:19" x14ac:dyDescent="0.2">
      <c r="A10" s="56">
        <v>1</v>
      </c>
      <c r="B10" s="57" t="s">
        <v>77</v>
      </c>
      <c r="C10" s="6" t="s">
        <v>61</v>
      </c>
      <c r="D10" s="56" t="s">
        <v>52</v>
      </c>
      <c r="E10" s="56">
        <v>100747</v>
      </c>
      <c r="F10" s="56">
        <v>1</v>
      </c>
      <c r="G10" s="58" t="s">
        <v>78</v>
      </c>
      <c r="H10" s="58"/>
      <c r="I10" s="59" t="s">
        <v>79</v>
      </c>
      <c r="J10" s="60" t="s">
        <v>80</v>
      </c>
      <c r="K10" s="61">
        <v>8</v>
      </c>
      <c r="L10" s="61">
        <v>8</v>
      </c>
      <c r="M10" s="24">
        <f>+K10-L10</f>
        <v>0</v>
      </c>
      <c r="N10" s="23">
        <v>299</v>
      </c>
      <c r="O10" s="23">
        <f>M10*N10</f>
        <v>0</v>
      </c>
      <c r="P10" s="24" t="s">
        <v>54</v>
      </c>
      <c r="Q10" s="24">
        <f>N10*L10</f>
        <v>2392</v>
      </c>
      <c r="S10" s="30"/>
    </row>
    <row r="11" spans="1:19" x14ac:dyDescent="0.2">
      <c r="A11" s="56"/>
      <c r="B11" s="57" t="s">
        <v>81</v>
      </c>
      <c r="C11" s="6" t="s">
        <v>61</v>
      </c>
      <c r="D11" s="56" t="s">
        <v>60</v>
      </c>
      <c r="E11" s="56">
        <v>119126</v>
      </c>
      <c r="F11" s="56">
        <v>2</v>
      </c>
      <c r="G11" s="58" t="s">
        <v>78</v>
      </c>
      <c r="H11" s="58"/>
      <c r="I11" s="59" t="s">
        <v>79</v>
      </c>
      <c r="J11" s="60" t="s">
        <v>80</v>
      </c>
      <c r="K11" s="62">
        <v>6</v>
      </c>
      <c r="L11" s="62">
        <v>6</v>
      </c>
      <c r="M11" s="24">
        <f>+K11-L11</f>
        <v>0</v>
      </c>
      <c r="N11" s="23">
        <v>299</v>
      </c>
      <c r="O11" s="23">
        <f>M11*N11</f>
        <v>0</v>
      </c>
      <c r="P11" s="24" t="s">
        <v>54</v>
      </c>
      <c r="Q11" s="24">
        <f>N11*L11</f>
        <v>1794</v>
      </c>
      <c r="S11" s="30"/>
    </row>
    <row r="12" spans="1:19" x14ac:dyDescent="0.2">
      <c r="A12" s="56"/>
      <c r="B12" s="57"/>
      <c r="C12" s="6"/>
      <c r="D12" s="56" t="s">
        <v>64</v>
      </c>
      <c r="E12" s="56"/>
      <c r="F12" s="56"/>
      <c r="G12" s="58"/>
      <c r="H12" s="58"/>
      <c r="I12" s="59"/>
      <c r="J12" s="60"/>
      <c r="K12" s="29"/>
      <c r="L12" s="29">
        <f>SUM(L10:L11)</f>
        <v>14</v>
      </c>
      <c r="M12" s="24"/>
      <c r="N12" s="23"/>
      <c r="O12" s="23"/>
      <c r="P12" s="24"/>
      <c r="Q12" s="24"/>
      <c r="S12" s="30"/>
    </row>
    <row r="13" spans="1:19" x14ac:dyDescent="0.2">
      <c r="A13" s="56"/>
      <c r="B13" s="56"/>
      <c r="C13" s="6"/>
      <c r="D13" s="56"/>
      <c r="E13" s="56"/>
      <c r="F13" s="56"/>
      <c r="G13" s="58"/>
      <c r="H13" s="58"/>
      <c r="I13" s="59"/>
      <c r="K13" s="61"/>
      <c r="L13" s="61"/>
      <c r="M13" s="24"/>
      <c r="N13" s="23"/>
      <c r="O13" s="23"/>
      <c r="P13" s="24"/>
      <c r="Q13" s="24"/>
      <c r="S13" s="30"/>
    </row>
    <row r="14" spans="1:19" x14ac:dyDescent="0.2">
      <c r="A14" s="56">
        <v>1</v>
      </c>
      <c r="B14" s="57" t="s">
        <v>82</v>
      </c>
      <c r="C14" s="6" t="s">
        <v>61</v>
      </c>
      <c r="D14" s="56" t="s">
        <v>52</v>
      </c>
      <c r="E14" s="56">
        <v>100751</v>
      </c>
      <c r="F14" s="56">
        <v>6</v>
      </c>
      <c r="G14" s="58" t="s">
        <v>83</v>
      </c>
      <c r="H14" s="58"/>
      <c r="I14" s="59" t="s">
        <v>79</v>
      </c>
      <c r="J14" s="60" t="s">
        <v>84</v>
      </c>
      <c r="K14" s="61">
        <v>8</v>
      </c>
      <c r="L14" s="61">
        <v>8</v>
      </c>
      <c r="M14" s="24">
        <f>+K14-L14</f>
        <v>0</v>
      </c>
      <c r="N14" s="23">
        <v>399</v>
      </c>
      <c r="O14" s="23">
        <f>M14*N14</f>
        <v>0</v>
      </c>
      <c r="P14" s="24" t="s">
        <v>54</v>
      </c>
      <c r="Q14" s="24">
        <f>N14*L14</f>
        <v>3192</v>
      </c>
      <c r="S14" s="30"/>
    </row>
    <row r="15" spans="1:19" x14ac:dyDescent="0.2">
      <c r="A15" s="56"/>
      <c r="B15" s="57" t="s">
        <v>85</v>
      </c>
      <c r="C15" s="6" t="s">
        <v>61</v>
      </c>
      <c r="D15" s="56" t="s">
        <v>60</v>
      </c>
      <c r="E15" s="56">
        <v>119120</v>
      </c>
      <c r="F15" s="56">
        <v>4</v>
      </c>
      <c r="G15" s="58" t="s">
        <v>83</v>
      </c>
      <c r="H15" s="58"/>
      <c r="I15" s="59" t="s">
        <v>79</v>
      </c>
      <c r="J15" s="60" t="s">
        <v>84</v>
      </c>
      <c r="K15" s="62">
        <v>4</v>
      </c>
      <c r="L15" s="62">
        <v>4</v>
      </c>
      <c r="M15" s="24">
        <f>+K15-L15</f>
        <v>0</v>
      </c>
      <c r="N15" s="23">
        <v>399</v>
      </c>
      <c r="O15" s="23">
        <f>M15*N15</f>
        <v>0</v>
      </c>
      <c r="P15" s="24" t="s">
        <v>54</v>
      </c>
      <c r="Q15" s="24">
        <f>N15*L15</f>
        <v>1596</v>
      </c>
      <c r="S15" s="30"/>
    </row>
    <row r="16" spans="1:19" x14ac:dyDescent="0.2">
      <c r="A16" s="56"/>
      <c r="B16" s="56"/>
      <c r="C16" s="6"/>
      <c r="D16" s="56" t="s">
        <v>64</v>
      </c>
      <c r="E16" s="56"/>
      <c r="F16" s="56"/>
      <c r="G16" s="58"/>
      <c r="H16" s="58"/>
      <c r="I16" s="59"/>
      <c r="J16" s="60"/>
      <c r="K16" s="61"/>
      <c r="L16" s="29">
        <f>SUM(L14:L15)</f>
        <v>12</v>
      </c>
      <c r="M16" s="24"/>
      <c r="N16" s="23"/>
      <c r="O16" s="23"/>
      <c r="P16" s="24"/>
      <c r="Q16" s="24"/>
      <c r="S16" s="30"/>
    </row>
    <row r="17" spans="1:19" x14ac:dyDescent="0.2">
      <c r="A17" s="56"/>
      <c r="B17" s="56"/>
      <c r="C17" s="6"/>
      <c r="D17" s="56"/>
      <c r="E17" s="56"/>
      <c r="F17" s="56"/>
      <c r="G17" s="58"/>
      <c r="H17" s="58"/>
      <c r="I17" s="59"/>
      <c r="J17" s="60"/>
      <c r="K17" s="61"/>
      <c r="L17" s="61"/>
      <c r="M17" s="24"/>
      <c r="N17" s="23"/>
      <c r="O17" s="23"/>
      <c r="P17" s="24"/>
      <c r="Q17" s="24"/>
      <c r="S17" s="30"/>
    </row>
    <row r="18" spans="1:19" x14ac:dyDescent="0.2">
      <c r="A18" s="56">
        <v>1</v>
      </c>
      <c r="B18" s="57" t="s">
        <v>86</v>
      </c>
      <c r="C18" s="6" t="s">
        <v>61</v>
      </c>
      <c r="D18" s="56" t="s">
        <v>52</v>
      </c>
      <c r="E18" s="63">
        <v>100755</v>
      </c>
      <c r="F18" s="60">
        <v>3</v>
      </c>
      <c r="G18" s="58" t="s">
        <v>88</v>
      </c>
      <c r="H18" s="58"/>
      <c r="I18" s="59" t="s">
        <v>79</v>
      </c>
      <c r="J18" s="60" t="s">
        <v>89</v>
      </c>
      <c r="K18" s="29">
        <v>24</v>
      </c>
      <c r="L18" s="29">
        <v>24</v>
      </c>
      <c r="M18" s="24">
        <f>+K18-L18</f>
        <v>0</v>
      </c>
      <c r="N18" s="23">
        <v>399</v>
      </c>
      <c r="O18" s="23">
        <f>M18*N18</f>
        <v>0</v>
      </c>
      <c r="P18" s="24" t="s">
        <v>54</v>
      </c>
      <c r="Q18" s="24">
        <f>N18*L18</f>
        <v>9576</v>
      </c>
      <c r="S18" s="30"/>
    </row>
    <row r="19" spans="1:19" x14ac:dyDescent="0.2">
      <c r="A19" s="56"/>
      <c r="B19" s="57" t="s">
        <v>87</v>
      </c>
      <c r="C19" s="6" t="s">
        <v>61</v>
      </c>
      <c r="D19" s="56" t="s">
        <v>60</v>
      </c>
      <c r="E19" s="63">
        <v>119145</v>
      </c>
      <c r="F19" s="60">
        <v>1</v>
      </c>
      <c r="G19" s="58" t="s">
        <v>88</v>
      </c>
      <c r="H19" s="58"/>
      <c r="I19" s="59" t="s">
        <v>79</v>
      </c>
      <c r="J19" s="60" t="s">
        <v>89</v>
      </c>
      <c r="K19" s="62">
        <v>7</v>
      </c>
      <c r="L19" s="62">
        <v>7</v>
      </c>
      <c r="M19" s="24">
        <f>+K19-L19</f>
        <v>0</v>
      </c>
      <c r="N19" s="23">
        <v>399</v>
      </c>
      <c r="O19" s="23">
        <f>M19*N19</f>
        <v>0</v>
      </c>
      <c r="P19" s="24" t="s">
        <v>54</v>
      </c>
      <c r="Q19" s="24">
        <f>N19*L19</f>
        <v>2793</v>
      </c>
      <c r="S19" s="30"/>
    </row>
    <row r="20" spans="1:19" x14ac:dyDescent="0.2">
      <c r="A20" s="56"/>
      <c r="B20" s="57"/>
      <c r="C20" s="6"/>
      <c r="D20" s="56" t="s">
        <v>64</v>
      </c>
      <c r="E20" s="63"/>
      <c r="F20" s="60"/>
      <c r="G20" s="58"/>
      <c r="H20" s="58"/>
      <c r="I20" s="59"/>
      <c r="J20" s="60"/>
      <c r="K20" s="29"/>
      <c r="L20" s="29">
        <f>SUM(L18:L19)</f>
        <v>31</v>
      </c>
      <c r="M20" s="24"/>
      <c r="N20" s="23"/>
      <c r="O20" s="23"/>
      <c r="P20" s="24"/>
      <c r="Q20" s="24"/>
      <c r="S20" s="30"/>
    </row>
    <row r="21" spans="1:19" x14ac:dyDescent="0.2">
      <c r="A21" s="56"/>
      <c r="B21" s="56"/>
      <c r="C21" s="6"/>
      <c r="D21" s="56"/>
      <c r="E21" s="63"/>
      <c r="F21" s="63"/>
      <c r="G21" s="58"/>
      <c r="H21" s="58"/>
      <c r="I21" s="59"/>
      <c r="J21" s="60"/>
      <c r="K21" s="29"/>
      <c r="L21" s="29"/>
      <c r="M21" s="24"/>
      <c r="N21" s="23"/>
      <c r="O21" s="23"/>
      <c r="P21" s="24"/>
      <c r="Q21" s="24"/>
      <c r="S21" s="30"/>
    </row>
    <row r="22" spans="1:19" x14ac:dyDescent="0.2">
      <c r="A22" s="56">
        <v>1</v>
      </c>
      <c r="B22" s="57" t="s">
        <v>90</v>
      </c>
      <c r="C22" s="6" t="s">
        <v>61</v>
      </c>
      <c r="D22" s="56" t="s">
        <v>52</v>
      </c>
      <c r="E22" s="63">
        <v>100768</v>
      </c>
      <c r="F22" s="63">
        <v>1</v>
      </c>
      <c r="G22" s="58" t="s">
        <v>92</v>
      </c>
      <c r="H22" s="58"/>
      <c r="I22" s="59" t="s">
        <v>93</v>
      </c>
      <c r="J22" s="60" t="s">
        <v>94</v>
      </c>
      <c r="K22" s="29">
        <v>8</v>
      </c>
      <c r="L22" s="29">
        <v>8</v>
      </c>
      <c r="M22" s="24">
        <f>+K22-L22</f>
        <v>0</v>
      </c>
      <c r="N22" s="23">
        <v>799</v>
      </c>
      <c r="O22" s="23">
        <f>M22*N22</f>
        <v>0</v>
      </c>
      <c r="P22" s="24" t="s">
        <v>54</v>
      </c>
      <c r="Q22" s="24">
        <f>N22*L22</f>
        <v>6392</v>
      </c>
      <c r="S22" s="30"/>
    </row>
    <row r="23" spans="1:19" x14ac:dyDescent="0.2">
      <c r="A23" s="56"/>
      <c r="B23" s="57" t="s">
        <v>91</v>
      </c>
      <c r="C23" s="6" t="s">
        <v>61</v>
      </c>
      <c r="D23" s="56" t="s">
        <v>60</v>
      </c>
      <c r="E23" s="63">
        <v>119138</v>
      </c>
      <c r="F23" s="60">
        <v>3</v>
      </c>
      <c r="G23" s="58" t="s">
        <v>92</v>
      </c>
      <c r="H23" s="58"/>
      <c r="I23" s="59" t="s">
        <v>93</v>
      </c>
      <c r="J23" s="60" t="s">
        <v>94</v>
      </c>
      <c r="K23" s="62">
        <v>4</v>
      </c>
      <c r="L23" s="62">
        <v>4</v>
      </c>
      <c r="M23" s="24">
        <f>+K23-L23</f>
        <v>0</v>
      </c>
      <c r="N23" s="23">
        <v>799</v>
      </c>
      <c r="O23" s="23">
        <f>M23*N23</f>
        <v>0</v>
      </c>
      <c r="P23" s="24" t="s">
        <v>54</v>
      </c>
      <c r="Q23" s="24">
        <f>N23*L23</f>
        <v>3196</v>
      </c>
      <c r="S23" s="30"/>
    </row>
    <row r="24" spans="1:19" x14ac:dyDescent="0.2">
      <c r="A24" s="56"/>
      <c r="B24" s="57"/>
      <c r="C24" s="6"/>
      <c r="D24" s="56" t="s">
        <v>64</v>
      </c>
      <c r="E24" s="63"/>
      <c r="F24" s="60"/>
      <c r="G24" s="58"/>
      <c r="H24" s="58"/>
      <c r="I24" s="59"/>
      <c r="J24" s="60"/>
      <c r="K24" s="29"/>
      <c r="L24" s="29">
        <f>SUM(L22:L23)</f>
        <v>12</v>
      </c>
      <c r="M24" s="24"/>
      <c r="N24" s="23"/>
      <c r="O24" s="23"/>
      <c r="P24" s="24"/>
      <c r="Q24" s="24"/>
      <c r="S24" s="30"/>
    </row>
    <row r="25" spans="1:19" x14ac:dyDescent="0.2">
      <c r="A25" s="56"/>
      <c r="B25" s="56"/>
      <c r="C25" s="6"/>
      <c r="D25" s="56"/>
      <c r="E25" s="63"/>
      <c r="F25" s="63"/>
      <c r="G25" s="58"/>
      <c r="H25" s="58"/>
      <c r="I25" s="59"/>
      <c r="J25" s="60"/>
      <c r="K25" s="29"/>
      <c r="L25" s="29"/>
      <c r="M25" s="24"/>
      <c r="N25" s="23"/>
      <c r="O25" s="23"/>
      <c r="P25" s="24"/>
      <c r="Q25" s="24"/>
      <c r="S25" s="30"/>
    </row>
    <row r="26" spans="1:19" x14ac:dyDescent="0.2">
      <c r="A26" s="56">
        <v>1</v>
      </c>
      <c r="B26" s="57" t="s">
        <v>95</v>
      </c>
      <c r="C26" s="6" t="s">
        <v>61</v>
      </c>
      <c r="D26" s="56" t="s">
        <v>52</v>
      </c>
      <c r="E26" s="63">
        <v>100769</v>
      </c>
      <c r="F26" s="63">
        <v>1</v>
      </c>
      <c r="G26" s="58" t="s">
        <v>96</v>
      </c>
      <c r="H26" s="58"/>
      <c r="I26" s="59" t="s">
        <v>93</v>
      </c>
      <c r="J26" s="60" t="s">
        <v>97</v>
      </c>
      <c r="K26" s="29">
        <v>13</v>
      </c>
      <c r="L26" s="29">
        <v>13</v>
      </c>
      <c r="M26" s="24">
        <f>+K26-L26</f>
        <v>0</v>
      </c>
      <c r="N26" s="23">
        <v>199</v>
      </c>
      <c r="O26" s="23">
        <f>M26*N26</f>
        <v>0</v>
      </c>
      <c r="P26" s="24" t="s">
        <v>54</v>
      </c>
      <c r="Q26" s="24">
        <f>N26*L26</f>
        <v>2587</v>
      </c>
      <c r="S26" s="30"/>
    </row>
    <row r="27" spans="1:19" x14ac:dyDescent="0.2">
      <c r="A27" s="56"/>
      <c r="B27" s="57" t="s">
        <v>98</v>
      </c>
      <c r="C27" s="6" t="s">
        <v>61</v>
      </c>
      <c r="D27" s="56" t="s">
        <v>60</v>
      </c>
      <c r="E27" s="63">
        <v>119129</v>
      </c>
      <c r="F27" s="63" t="s">
        <v>99</v>
      </c>
      <c r="G27" s="58" t="s">
        <v>96</v>
      </c>
      <c r="H27" s="58"/>
      <c r="I27" s="59" t="s">
        <v>93</v>
      </c>
      <c r="J27" s="60" t="s">
        <v>97</v>
      </c>
      <c r="K27" s="62">
        <f>5+5+5+6</f>
        <v>21</v>
      </c>
      <c r="L27" s="62">
        <f>5+5+5+6</f>
        <v>21</v>
      </c>
      <c r="M27" s="24">
        <f>+K27-L27</f>
        <v>0</v>
      </c>
      <c r="N27" s="23">
        <v>199</v>
      </c>
      <c r="O27" s="23">
        <f>M27*N27</f>
        <v>0</v>
      </c>
      <c r="P27" s="24" t="s">
        <v>54</v>
      </c>
      <c r="Q27" s="24">
        <f>N27*L27</f>
        <v>4179</v>
      </c>
      <c r="S27" s="30"/>
    </row>
    <row r="28" spans="1:19" x14ac:dyDescent="0.2">
      <c r="A28" s="56"/>
      <c r="B28" s="57"/>
      <c r="C28" s="6"/>
      <c r="D28" s="56" t="s">
        <v>64</v>
      </c>
      <c r="E28" s="63"/>
      <c r="F28" s="60"/>
      <c r="G28" s="63"/>
      <c r="H28" s="63"/>
      <c r="I28" s="58"/>
      <c r="J28" s="60"/>
      <c r="K28" s="29"/>
      <c r="L28" s="29">
        <f>SUM(L26:L27)</f>
        <v>34</v>
      </c>
      <c r="M28" s="24"/>
      <c r="N28" s="23"/>
      <c r="O28" s="23"/>
      <c r="P28" s="24"/>
      <c r="Q28" s="24"/>
      <c r="S28" s="30"/>
    </row>
    <row r="29" spans="1:19" x14ac:dyDescent="0.2">
      <c r="A29" s="56"/>
      <c r="B29" s="56"/>
      <c r="C29" s="6"/>
      <c r="D29" s="56"/>
      <c r="E29" s="63"/>
      <c r="F29" s="63"/>
      <c r="G29" s="58"/>
      <c r="H29" s="58"/>
      <c r="I29" s="59"/>
      <c r="J29" s="60"/>
      <c r="K29" s="29"/>
      <c r="L29" s="29"/>
      <c r="M29" s="24"/>
      <c r="N29" s="23"/>
      <c r="O29" s="23"/>
      <c r="P29" s="24"/>
      <c r="Q29" s="24"/>
      <c r="S29" s="30"/>
    </row>
    <row r="30" spans="1:19" x14ac:dyDescent="0.2">
      <c r="A30" s="56">
        <v>1</v>
      </c>
      <c r="B30" s="57" t="s">
        <v>100</v>
      </c>
      <c r="C30" s="6" t="s">
        <v>61</v>
      </c>
      <c r="D30" s="56" t="s">
        <v>52</v>
      </c>
      <c r="E30" s="63">
        <v>100772</v>
      </c>
      <c r="F30" s="60">
        <v>1</v>
      </c>
      <c r="G30" s="58" t="s">
        <v>101</v>
      </c>
      <c r="H30" s="58"/>
      <c r="I30" s="59" t="s">
        <v>93</v>
      </c>
      <c r="J30" s="60" t="s">
        <v>102</v>
      </c>
      <c r="K30" s="29">
        <v>10</v>
      </c>
      <c r="L30" s="29">
        <v>10</v>
      </c>
      <c r="M30" s="24">
        <f>+K30-L30</f>
        <v>0</v>
      </c>
      <c r="N30" s="23">
        <v>1199</v>
      </c>
      <c r="O30" s="23">
        <f>M30*N30</f>
        <v>0</v>
      </c>
      <c r="P30" s="24" t="s">
        <v>54</v>
      </c>
      <c r="Q30" s="24">
        <f>N30*L30</f>
        <v>11990</v>
      </c>
      <c r="S30" s="30"/>
    </row>
    <row r="31" spans="1:19" x14ac:dyDescent="0.2">
      <c r="A31" s="56"/>
      <c r="B31" s="57" t="s">
        <v>103</v>
      </c>
      <c r="C31" s="6" t="s">
        <v>61</v>
      </c>
      <c r="D31" s="56" t="s">
        <v>60</v>
      </c>
      <c r="E31" s="63">
        <v>119137</v>
      </c>
      <c r="F31" s="60">
        <v>3</v>
      </c>
      <c r="G31" s="58" t="s">
        <v>101</v>
      </c>
      <c r="H31" s="58"/>
      <c r="I31" s="59" t="s">
        <v>93</v>
      </c>
      <c r="J31" s="60" t="s">
        <v>102</v>
      </c>
      <c r="K31" s="62">
        <v>7</v>
      </c>
      <c r="L31" s="62">
        <v>7</v>
      </c>
      <c r="M31" s="24">
        <f>+K31-L31</f>
        <v>0</v>
      </c>
      <c r="N31" s="23">
        <v>1199</v>
      </c>
      <c r="O31" s="23">
        <f>M31*N31</f>
        <v>0</v>
      </c>
      <c r="P31" s="24" t="s">
        <v>54</v>
      </c>
      <c r="Q31" s="24">
        <f>N31*L31</f>
        <v>8393</v>
      </c>
      <c r="S31" s="30"/>
    </row>
    <row r="32" spans="1:19" x14ac:dyDescent="0.2">
      <c r="A32" s="56"/>
      <c r="B32" s="57"/>
      <c r="C32" s="6"/>
      <c r="D32" s="56" t="s">
        <v>64</v>
      </c>
      <c r="E32" s="63"/>
      <c r="F32" s="60"/>
      <c r="G32" s="63"/>
      <c r="H32" s="63"/>
      <c r="I32" s="59"/>
      <c r="J32" s="60"/>
      <c r="K32" s="29"/>
      <c r="L32" s="29">
        <f>SUM(L30:L31)</f>
        <v>17</v>
      </c>
      <c r="M32" s="24"/>
      <c r="N32" s="23"/>
      <c r="O32" s="23"/>
      <c r="P32" s="24"/>
      <c r="Q32" s="24"/>
      <c r="S32" s="30"/>
    </row>
    <row r="33" spans="1:19" x14ac:dyDescent="0.2">
      <c r="A33" s="56"/>
      <c r="B33" s="56"/>
      <c r="C33" s="6"/>
      <c r="D33" s="56"/>
      <c r="E33" s="63"/>
      <c r="F33" s="63"/>
      <c r="G33" s="58"/>
      <c r="H33" s="58"/>
      <c r="I33" s="59"/>
      <c r="J33" s="60"/>
      <c r="K33" s="29"/>
      <c r="L33" s="29"/>
      <c r="M33" s="24"/>
      <c r="N33" s="23"/>
      <c r="O33" s="23"/>
      <c r="P33" s="24"/>
      <c r="Q33" s="24"/>
      <c r="S33" s="30"/>
    </row>
    <row r="34" spans="1:19" x14ac:dyDescent="0.2">
      <c r="A34" s="56">
        <v>1</v>
      </c>
      <c r="B34" s="57" t="s">
        <v>104</v>
      </c>
      <c r="C34" s="6" t="s">
        <v>61</v>
      </c>
      <c r="D34" s="56" t="s">
        <v>52</v>
      </c>
      <c r="E34" s="63">
        <v>100701</v>
      </c>
      <c r="F34" s="60">
        <v>1</v>
      </c>
      <c r="G34" s="58" t="s">
        <v>105</v>
      </c>
      <c r="H34" s="58"/>
      <c r="I34" s="59" t="s">
        <v>68</v>
      </c>
      <c r="J34" s="60" t="s">
        <v>106</v>
      </c>
      <c r="K34" s="29">
        <v>27</v>
      </c>
      <c r="L34" s="29">
        <v>27</v>
      </c>
      <c r="M34" s="24">
        <f>+K34-L34</f>
        <v>0</v>
      </c>
      <c r="N34" s="23">
        <v>99.9</v>
      </c>
      <c r="O34" s="23">
        <f>M34*N34</f>
        <v>0</v>
      </c>
      <c r="P34" s="24" t="s">
        <v>54</v>
      </c>
      <c r="Q34" s="24">
        <f>N34*L34</f>
        <v>2697.3</v>
      </c>
      <c r="S34" s="30"/>
    </row>
    <row r="35" spans="1:19" x14ac:dyDescent="0.2">
      <c r="A35" s="56"/>
      <c r="B35" s="57" t="s">
        <v>107</v>
      </c>
      <c r="C35" s="6" t="s">
        <v>61</v>
      </c>
      <c r="D35" s="56" t="s">
        <v>60</v>
      </c>
      <c r="E35" s="63">
        <v>114746</v>
      </c>
      <c r="F35" s="56">
        <v>2</v>
      </c>
      <c r="G35" s="58" t="s">
        <v>105</v>
      </c>
      <c r="H35" s="58"/>
      <c r="I35" s="59" t="s">
        <v>68</v>
      </c>
      <c r="J35" s="60" t="s">
        <v>106</v>
      </c>
      <c r="K35" s="62">
        <v>9</v>
      </c>
      <c r="L35" s="62">
        <v>9</v>
      </c>
      <c r="M35" s="24">
        <f>+K35-L35</f>
        <v>0</v>
      </c>
      <c r="N35" s="23">
        <v>99.9</v>
      </c>
      <c r="O35" s="23">
        <f>M35*N35</f>
        <v>0</v>
      </c>
      <c r="P35" s="24" t="s">
        <v>54</v>
      </c>
      <c r="Q35" s="24">
        <f>N35*L35</f>
        <v>899.1</v>
      </c>
      <c r="S35" s="30"/>
    </row>
    <row r="36" spans="1:19" x14ac:dyDescent="0.2">
      <c r="A36" s="56"/>
      <c r="B36" s="57"/>
      <c r="C36" s="6"/>
      <c r="D36" s="56" t="s">
        <v>64</v>
      </c>
      <c r="E36" s="63"/>
      <c r="F36" s="56"/>
      <c r="G36" s="59"/>
      <c r="H36" s="59"/>
      <c r="I36" s="59"/>
      <c r="J36" s="60"/>
      <c r="K36" s="29"/>
      <c r="L36" s="29">
        <f>SUM(L34:L35)</f>
        <v>36</v>
      </c>
      <c r="M36" s="24"/>
      <c r="N36" s="23"/>
      <c r="O36" s="23"/>
      <c r="P36" s="24"/>
      <c r="Q36" s="24"/>
      <c r="S36" s="30"/>
    </row>
    <row r="37" spans="1:19" x14ac:dyDescent="0.2">
      <c r="A37" s="56"/>
      <c r="B37" s="56"/>
      <c r="C37" s="6"/>
      <c r="D37" s="56"/>
      <c r="E37" s="63"/>
      <c r="F37" s="63"/>
      <c r="G37" s="58"/>
      <c r="H37" s="58"/>
      <c r="I37" s="59"/>
      <c r="J37" s="60"/>
      <c r="K37" s="29"/>
      <c r="L37" s="29"/>
      <c r="M37" s="24"/>
      <c r="N37" s="23"/>
      <c r="O37" s="23"/>
      <c r="P37" s="24"/>
      <c r="Q37" s="24"/>
      <c r="S37" s="30"/>
    </row>
    <row r="38" spans="1:19" x14ac:dyDescent="0.2">
      <c r="A38" s="56">
        <v>1</v>
      </c>
      <c r="B38" s="57" t="s">
        <v>108</v>
      </c>
      <c r="C38" s="6" t="s">
        <v>61</v>
      </c>
      <c r="D38" s="56" t="s">
        <v>52</v>
      </c>
      <c r="E38" s="63">
        <v>100705</v>
      </c>
      <c r="F38" s="60">
        <v>1</v>
      </c>
      <c r="G38" s="58" t="s">
        <v>109</v>
      </c>
      <c r="H38" s="58"/>
      <c r="I38" s="59" t="s">
        <v>68</v>
      </c>
      <c r="J38" s="60" t="s">
        <v>110</v>
      </c>
      <c r="K38" s="29">
        <v>16</v>
      </c>
      <c r="L38" s="29">
        <v>16</v>
      </c>
      <c r="M38" s="24">
        <f>+K38-L38</f>
        <v>0</v>
      </c>
      <c r="N38" s="23">
        <v>149</v>
      </c>
      <c r="O38" s="23">
        <f>M38*N38</f>
        <v>0</v>
      </c>
      <c r="P38" s="24" t="s">
        <v>54</v>
      </c>
      <c r="Q38" s="24">
        <f>N38*L38</f>
        <v>2384</v>
      </c>
      <c r="S38" s="30"/>
    </row>
    <row r="39" spans="1:19" x14ac:dyDescent="0.2">
      <c r="A39" s="56"/>
      <c r="B39" s="57" t="s">
        <v>67</v>
      </c>
      <c r="C39" s="6" t="s">
        <v>61</v>
      </c>
      <c r="D39" s="56" t="s">
        <v>60</v>
      </c>
      <c r="E39" s="63">
        <v>114749</v>
      </c>
      <c r="F39" s="60">
        <v>9</v>
      </c>
      <c r="G39" s="58" t="s">
        <v>109</v>
      </c>
      <c r="H39" s="58"/>
      <c r="I39" s="59" t="s">
        <v>68</v>
      </c>
      <c r="J39" s="60" t="s">
        <v>110</v>
      </c>
      <c r="K39" s="62">
        <v>5</v>
      </c>
      <c r="L39" s="62">
        <v>5</v>
      </c>
      <c r="M39" s="24">
        <f>+K39-L39</f>
        <v>0</v>
      </c>
      <c r="N39" s="23">
        <v>149</v>
      </c>
      <c r="O39" s="23">
        <f>M39*N39</f>
        <v>0</v>
      </c>
      <c r="P39" s="24" t="s">
        <v>54</v>
      </c>
      <c r="Q39" s="24">
        <f>N39*L39</f>
        <v>745</v>
      </c>
      <c r="S39" s="30"/>
    </row>
    <row r="40" spans="1:19" x14ac:dyDescent="0.2">
      <c r="A40" s="56"/>
      <c r="B40" s="56"/>
      <c r="C40" s="6"/>
      <c r="D40" s="56" t="s">
        <v>64</v>
      </c>
      <c r="E40" s="63"/>
      <c r="F40" s="60"/>
      <c r="G40" s="63"/>
      <c r="H40" s="63"/>
      <c r="I40" s="59"/>
      <c r="J40" s="60"/>
      <c r="K40" s="29"/>
      <c r="L40" s="29">
        <f>SUM(L38:L39)</f>
        <v>21</v>
      </c>
      <c r="M40" s="24"/>
      <c r="N40" s="23"/>
      <c r="O40" s="23"/>
      <c r="P40" s="24"/>
      <c r="Q40" s="24"/>
      <c r="S40" s="30"/>
    </row>
    <row r="41" spans="1:19" x14ac:dyDescent="0.2">
      <c r="A41" s="56"/>
      <c r="B41" s="56"/>
      <c r="C41" s="6"/>
      <c r="D41" s="56"/>
      <c r="E41" s="63"/>
      <c r="F41" s="63"/>
      <c r="G41" s="58"/>
      <c r="H41" s="58"/>
      <c r="I41" s="59"/>
      <c r="J41" s="60"/>
      <c r="K41" s="29"/>
      <c r="L41" s="29"/>
      <c r="M41" s="24"/>
      <c r="N41" s="23"/>
      <c r="O41" s="23"/>
      <c r="P41" s="24"/>
      <c r="Q41" s="24"/>
      <c r="S41" s="30"/>
    </row>
    <row r="42" spans="1:19" x14ac:dyDescent="0.2">
      <c r="A42" s="56">
        <v>1</v>
      </c>
      <c r="B42" s="57" t="s">
        <v>145</v>
      </c>
      <c r="C42" s="6" t="s">
        <v>62</v>
      </c>
      <c r="D42" s="56" t="s">
        <v>52</v>
      </c>
      <c r="E42" s="63">
        <v>200112</v>
      </c>
      <c r="F42" s="63">
        <v>3</v>
      </c>
      <c r="G42" s="58" t="s">
        <v>146</v>
      </c>
      <c r="H42" s="58"/>
      <c r="I42" s="59" t="s">
        <v>147</v>
      </c>
      <c r="J42" s="60" t="s">
        <v>148</v>
      </c>
      <c r="K42" s="61">
        <v>264</v>
      </c>
      <c r="L42" s="61">
        <v>264</v>
      </c>
      <c r="M42" s="24">
        <f>+K42-L42</f>
        <v>0</v>
      </c>
      <c r="N42" s="23">
        <v>15.2</v>
      </c>
      <c r="O42" s="23">
        <f>M42*N42</f>
        <v>0</v>
      </c>
      <c r="P42" s="24" t="s">
        <v>54</v>
      </c>
      <c r="Q42" s="24">
        <f>N42*L42</f>
        <v>4012.7999999999997</v>
      </c>
      <c r="S42" s="30"/>
    </row>
    <row r="43" spans="1:19" x14ac:dyDescent="0.2">
      <c r="A43" s="56"/>
      <c r="B43" s="57" t="s">
        <v>149</v>
      </c>
      <c r="C43" s="6" t="s">
        <v>62</v>
      </c>
      <c r="D43" s="56" t="s">
        <v>60</v>
      </c>
      <c r="E43" s="63">
        <v>240019</v>
      </c>
      <c r="F43" s="60">
        <v>4</v>
      </c>
      <c r="G43" s="58" t="s">
        <v>146</v>
      </c>
      <c r="H43" s="58"/>
      <c r="I43" s="59" t="s">
        <v>147</v>
      </c>
      <c r="J43" s="60" t="s">
        <v>148</v>
      </c>
      <c r="K43" s="62">
        <v>205</v>
      </c>
      <c r="L43" s="62">
        <v>205</v>
      </c>
      <c r="M43" s="24">
        <f>+K43-L43</f>
        <v>0</v>
      </c>
      <c r="N43" s="23">
        <v>15.2</v>
      </c>
      <c r="O43" s="23">
        <f>M43*N43</f>
        <v>0</v>
      </c>
      <c r="P43" s="24" t="s">
        <v>54</v>
      </c>
      <c r="Q43" s="24">
        <f>N43*L43</f>
        <v>3116</v>
      </c>
      <c r="R43" s="76"/>
      <c r="S43" s="30"/>
    </row>
    <row r="44" spans="1:19" x14ac:dyDescent="0.2">
      <c r="A44" s="56"/>
      <c r="B44" s="56"/>
      <c r="C44" s="6"/>
      <c r="D44" s="56" t="s">
        <v>64</v>
      </c>
      <c r="E44" s="63"/>
      <c r="F44" s="63"/>
      <c r="G44" s="58"/>
      <c r="H44" s="58"/>
      <c r="I44" s="59"/>
      <c r="J44" s="60"/>
      <c r="K44" s="29"/>
      <c r="L44" s="29">
        <f>SUM(L42:L43)</f>
        <v>469</v>
      </c>
      <c r="M44" s="24"/>
      <c r="N44" s="23"/>
      <c r="O44" s="23"/>
      <c r="P44" s="24"/>
      <c r="Q44" s="24"/>
      <c r="S44" s="30"/>
    </row>
    <row r="45" spans="1:19" x14ac:dyDescent="0.2">
      <c r="A45" s="56"/>
      <c r="B45" s="56"/>
      <c r="C45" s="6"/>
      <c r="D45" s="56"/>
      <c r="E45" s="63"/>
      <c r="F45" s="60"/>
      <c r="G45" s="58"/>
      <c r="H45" s="58"/>
      <c r="I45" s="59"/>
      <c r="J45" s="60"/>
      <c r="K45" s="29"/>
      <c r="L45" s="29"/>
      <c r="M45" s="24"/>
      <c r="N45" s="23"/>
      <c r="O45" s="23"/>
      <c r="P45" s="24"/>
      <c r="Q45" s="24"/>
      <c r="S45" s="30"/>
    </row>
    <row r="46" spans="1:19" x14ac:dyDescent="0.2">
      <c r="A46" s="56">
        <v>1</v>
      </c>
      <c r="B46" s="57" t="s">
        <v>150</v>
      </c>
      <c r="C46" s="6" t="s">
        <v>62</v>
      </c>
      <c r="D46" s="56" t="s">
        <v>52</v>
      </c>
      <c r="E46" s="63">
        <v>200158</v>
      </c>
      <c r="F46" s="63">
        <v>10</v>
      </c>
      <c r="G46" s="58" t="s">
        <v>151</v>
      </c>
      <c r="H46" s="58"/>
      <c r="I46" s="59" t="s">
        <v>147</v>
      </c>
      <c r="J46" s="60" t="s">
        <v>152</v>
      </c>
      <c r="K46" s="61">
        <v>120</v>
      </c>
      <c r="L46" s="61">
        <v>120</v>
      </c>
      <c r="M46" s="24">
        <f>+K46-L46</f>
        <v>0</v>
      </c>
      <c r="N46" s="23">
        <v>9.8000000000000007</v>
      </c>
      <c r="O46" s="23">
        <f>M46*N46</f>
        <v>0</v>
      </c>
      <c r="P46" s="24" t="s">
        <v>54</v>
      </c>
      <c r="Q46" s="24">
        <f>N46*L46</f>
        <v>1176</v>
      </c>
      <c r="S46" s="30"/>
    </row>
    <row r="47" spans="1:19" x14ac:dyDescent="0.2">
      <c r="A47" s="56"/>
      <c r="B47" s="57" t="s">
        <v>153</v>
      </c>
      <c r="C47" s="6" t="s">
        <v>62</v>
      </c>
      <c r="D47" s="56" t="s">
        <v>60</v>
      </c>
      <c r="E47" s="63">
        <v>289215</v>
      </c>
      <c r="F47" s="60">
        <v>13</v>
      </c>
      <c r="G47" s="58" t="s">
        <v>151</v>
      </c>
      <c r="H47" s="58"/>
      <c r="I47" s="59" t="s">
        <v>147</v>
      </c>
      <c r="J47" s="60" t="s">
        <v>152</v>
      </c>
      <c r="K47" s="62">
        <v>93</v>
      </c>
      <c r="L47" s="62">
        <v>93</v>
      </c>
      <c r="M47" s="24">
        <f>+K47-L47</f>
        <v>0</v>
      </c>
      <c r="N47" s="23">
        <v>9.8000000000000007</v>
      </c>
      <c r="O47" s="23">
        <f>M47*N47</f>
        <v>0</v>
      </c>
      <c r="P47" s="24" t="s">
        <v>54</v>
      </c>
      <c r="Q47" s="24">
        <f>N47*L47</f>
        <v>911.40000000000009</v>
      </c>
      <c r="S47" s="104"/>
    </row>
    <row r="48" spans="1:19" x14ac:dyDescent="0.2">
      <c r="A48" s="56"/>
      <c r="B48" s="56"/>
      <c r="C48" s="6"/>
      <c r="D48" s="56" t="s">
        <v>64</v>
      </c>
      <c r="E48" s="63"/>
      <c r="F48" s="63"/>
      <c r="G48" s="58"/>
      <c r="H48" s="58"/>
      <c r="I48" s="59"/>
      <c r="J48" s="60"/>
      <c r="K48" s="29"/>
      <c r="L48" s="29">
        <f>SUM(L46:L47)</f>
        <v>213</v>
      </c>
      <c r="M48" s="24"/>
      <c r="N48" s="23"/>
      <c r="O48" s="23"/>
      <c r="P48" s="24"/>
      <c r="Q48" s="24"/>
      <c r="S48" s="30"/>
    </row>
    <row r="49" spans="1:19" x14ac:dyDescent="0.2">
      <c r="A49" s="56"/>
      <c r="B49" s="56"/>
      <c r="C49" s="6"/>
      <c r="D49" s="56"/>
      <c r="E49" s="63"/>
      <c r="F49" s="60"/>
      <c r="G49" s="58"/>
      <c r="H49" s="58"/>
      <c r="I49" s="59"/>
      <c r="J49" s="60"/>
      <c r="K49" s="29"/>
      <c r="L49" s="29"/>
      <c r="M49" s="24"/>
      <c r="N49" s="23"/>
      <c r="O49" s="23"/>
      <c r="P49" s="24"/>
      <c r="Q49" s="24"/>
      <c r="S49" s="30"/>
    </row>
    <row r="50" spans="1:19" x14ac:dyDescent="0.2">
      <c r="A50" s="56">
        <v>1</v>
      </c>
      <c r="B50" s="57" t="s">
        <v>154</v>
      </c>
      <c r="C50" s="6" t="s">
        <v>62</v>
      </c>
      <c r="D50" s="56" t="s">
        <v>52</v>
      </c>
      <c r="E50" s="63">
        <v>200159</v>
      </c>
      <c r="F50" s="63">
        <v>6</v>
      </c>
      <c r="G50" s="58" t="s">
        <v>155</v>
      </c>
      <c r="H50" s="58"/>
      <c r="I50" s="59" t="s">
        <v>156</v>
      </c>
      <c r="J50" s="60" t="s">
        <v>157</v>
      </c>
      <c r="K50" s="61">
        <v>96</v>
      </c>
      <c r="L50" s="61">
        <v>96</v>
      </c>
      <c r="M50" s="24">
        <f>+K50-L50</f>
        <v>0</v>
      </c>
      <c r="N50" s="23">
        <v>29.9</v>
      </c>
      <c r="O50" s="23">
        <f>M50*N50</f>
        <v>0</v>
      </c>
      <c r="P50" s="24" t="s">
        <v>54</v>
      </c>
      <c r="Q50" s="24">
        <f>N50*L50</f>
        <v>2870.3999999999996</v>
      </c>
    </row>
    <row r="51" spans="1:19" x14ac:dyDescent="0.2">
      <c r="A51" s="56"/>
      <c r="B51" s="57" t="s">
        <v>158</v>
      </c>
      <c r="C51" s="6" t="s">
        <v>62</v>
      </c>
      <c r="D51" s="56" t="s">
        <v>60</v>
      </c>
      <c r="E51" s="63">
        <v>231010</v>
      </c>
      <c r="F51" s="60">
        <v>13</v>
      </c>
      <c r="G51" s="58" t="s">
        <v>155</v>
      </c>
      <c r="H51" s="58"/>
      <c r="I51" s="59" t="s">
        <v>156</v>
      </c>
      <c r="J51" s="60" t="s">
        <v>157</v>
      </c>
      <c r="K51" s="62">
        <v>22</v>
      </c>
      <c r="L51" s="62">
        <v>22</v>
      </c>
      <c r="M51" s="24">
        <f>+K51-L51</f>
        <v>0</v>
      </c>
      <c r="N51" s="23">
        <v>29.9</v>
      </c>
      <c r="O51" s="23">
        <f>M51*N51</f>
        <v>0</v>
      </c>
      <c r="P51" s="24" t="s">
        <v>54</v>
      </c>
      <c r="Q51" s="24">
        <f>N51*L51</f>
        <v>657.8</v>
      </c>
      <c r="S51" s="30"/>
    </row>
    <row r="52" spans="1:19" x14ac:dyDescent="0.2">
      <c r="A52" s="56"/>
      <c r="B52" s="56"/>
      <c r="C52" s="6"/>
      <c r="D52" s="56" t="s">
        <v>64</v>
      </c>
      <c r="E52" s="63"/>
      <c r="F52" s="63"/>
      <c r="G52" s="58"/>
      <c r="H52" s="58"/>
      <c r="I52" s="59"/>
      <c r="J52" s="60"/>
      <c r="K52" s="29"/>
      <c r="L52" s="29">
        <f>SUM(L50:L51)</f>
        <v>118</v>
      </c>
      <c r="M52" s="24"/>
      <c r="N52" s="23"/>
      <c r="O52" s="23"/>
      <c r="P52" s="24"/>
      <c r="Q52" s="24"/>
      <c r="S52" s="30"/>
    </row>
    <row r="53" spans="1:19" x14ac:dyDescent="0.2">
      <c r="A53" s="56"/>
      <c r="B53" s="56"/>
      <c r="C53" s="6"/>
      <c r="D53" s="56"/>
      <c r="E53" s="63"/>
      <c r="F53" s="60"/>
      <c r="G53" s="58"/>
      <c r="H53" s="58"/>
      <c r="I53" s="59"/>
      <c r="J53" s="60"/>
      <c r="K53" s="29"/>
      <c r="L53" s="29"/>
      <c r="M53" s="24"/>
      <c r="N53" s="23"/>
      <c r="O53" s="23"/>
      <c r="P53" s="24"/>
      <c r="Q53" s="24"/>
      <c r="S53" s="30"/>
    </row>
    <row r="54" spans="1:19" x14ac:dyDescent="0.2">
      <c r="A54" s="56">
        <v>1</v>
      </c>
      <c r="B54" s="57" t="s">
        <v>159</v>
      </c>
      <c r="C54" s="6" t="s">
        <v>62</v>
      </c>
      <c r="D54" s="56" t="s">
        <v>52</v>
      </c>
      <c r="E54" s="63">
        <v>200172</v>
      </c>
      <c r="F54" s="63">
        <v>8</v>
      </c>
      <c r="G54" s="58" t="s">
        <v>160</v>
      </c>
      <c r="H54" s="58"/>
      <c r="I54" s="59" t="s">
        <v>147</v>
      </c>
      <c r="J54" s="60" t="s">
        <v>161</v>
      </c>
      <c r="K54" s="61">
        <v>64</v>
      </c>
      <c r="L54" s="61">
        <v>64</v>
      </c>
      <c r="M54" s="24">
        <f>+K54-L54</f>
        <v>0</v>
      </c>
      <c r="N54" s="23">
        <v>20.5</v>
      </c>
      <c r="O54" s="23">
        <f>M54*N54</f>
        <v>0</v>
      </c>
      <c r="P54" s="24" t="s">
        <v>54</v>
      </c>
      <c r="Q54" s="24">
        <f>N54*L54</f>
        <v>1312</v>
      </c>
      <c r="R54" s="76"/>
      <c r="S54" s="30"/>
    </row>
    <row r="55" spans="1:19" x14ac:dyDescent="0.2">
      <c r="A55" s="56"/>
      <c r="B55" s="57" t="s">
        <v>162</v>
      </c>
      <c r="C55" s="6" t="s">
        <v>62</v>
      </c>
      <c r="D55" s="56" t="s">
        <v>60</v>
      </c>
      <c r="E55" s="63">
        <v>289205</v>
      </c>
      <c r="F55" s="60">
        <v>2</v>
      </c>
      <c r="G55" s="58" t="s">
        <v>160</v>
      </c>
      <c r="H55" s="58"/>
      <c r="I55" s="59" t="s">
        <v>147</v>
      </c>
      <c r="J55" s="60" t="s">
        <v>161</v>
      </c>
      <c r="K55" s="62">
        <v>38</v>
      </c>
      <c r="L55" s="62">
        <v>38</v>
      </c>
      <c r="M55" s="24">
        <f>+K55-L55</f>
        <v>0</v>
      </c>
      <c r="N55" s="23">
        <v>20.5</v>
      </c>
      <c r="O55" s="23">
        <f>M55*N55</f>
        <v>0</v>
      </c>
      <c r="P55" s="24" t="s">
        <v>54</v>
      </c>
      <c r="Q55" s="24">
        <f>N55*L55</f>
        <v>779</v>
      </c>
      <c r="R55" s="76"/>
      <c r="S55" s="30"/>
    </row>
    <row r="56" spans="1:19" x14ac:dyDescent="0.2">
      <c r="A56" s="56"/>
      <c r="B56" s="56"/>
      <c r="C56" s="6"/>
      <c r="D56" s="56" t="s">
        <v>64</v>
      </c>
      <c r="E56" s="63"/>
      <c r="F56" s="63"/>
      <c r="G56" s="58"/>
      <c r="H56" s="58"/>
      <c r="I56" s="59"/>
      <c r="J56" s="60"/>
      <c r="K56" s="29"/>
      <c r="L56" s="29">
        <f>SUM(L54:L55)</f>
        <v>102</v>
      </c>
      <c r="M56" s="24"/>
      <c r="N56" s="23"/>
      <c r="O56" s="23"/>
      <c r="P56" s="24"/>
      <c r="Q56" s="24"/>
      <c r="S56" s="30"/>
    </row>
    <row r="57" spans="1:19" x14ac:dyDescent="0.2">
      <c r="A57" s="56"/>
      <c r="B57" s="56"/>
      <c r="C57" s="6"/>
      <c r="D57" s="56"/>
      <c r="E57" s="63"/>
      <c r="F57" s="60"/>
      <c r="G57" s="58"/>
      <c r="H57" s="58"/>
      <c r="I57" s="59"/>
      <c r="J57" s="60"/>
      <c r="K57" s="29"/>
      <c r="L57" s="29"/>
      <c r="M57" s="24"/>
      <c r="N57" s="23"/>
      <c r="O57" s="23"/>
      <c r="P57" s="24"/>
      <c r="Q57" s="24"/>
      <c r="R57" s="56"/>
      <c r="S57" s="30"/>
    </row>
    <row r="58" spans="1:19" x14ac:dyDescent="0.2">
      <c r="A58" s="56">
        <v>1</v>
      </c>
      <c r="B58" s="57" t="s">
        <v>163</v>
      </c>
      <c r="C58" s="6" t="s">
        <v>62</v>
      </c>
      <c r="D58" s="56" t="s">
        <v>52</v>
      </c>
      <c r="E58" s="63">
        <v>200033</v>
      </c>
      <c r="F58" s="63">
        <v>3</v>
      </c>
      <c r="G58" s="58" t="s">
        <v>164</v>
      </c>
      <c r="H58" s="58"/>
      <c r="I58" s="59" t="s">
        <v>165</v>
      </c>
      <c r="J58" s="60" t="s">
        <v>166</v>
      </c>
      <c r="K58" s="61">
        <v>6</v>
      </c>
      <c r="L58" s="61">
        <v>6</v>
      </c>
      <c r="M58" s="24">
        <f>+K58-L58</f>
        <v>0</v>
      </c>
      <c r="N58" s="23">
        <v>329</v>
      </c>
      <c r="O58" s="23">
        <f>M58*N58</f>
        <v>0</v>
      </c>
      <c r="P58" s="24" t="s">
        <v>54</v>
      </c>
      <c r="Q58" s="24">
        <f>N58*L58</f>
        <v>1974</v>
      </c>
      <c r="R58" s="56"/>
      <c r="S58" s="30"/>
    </row>
    <row r="59" spans="1:19" x14ac:dyDescent="0.2">
      <c r="A59" s="56"/>
      <c r="B59" s="57" t="s">
        <v>167</v>
      </c>
      <c r="C59" s="6" t="s">
        <v>62</v>
      </c>
      <c r="D59" s="56" t="s">
        <v>60</v>
      </c>
      <c r="E59" s="63">
        <v>288009</v>
      </c>
      <c r="F59" s="60">
        <v>4</v>
      </c>
      <c r="G59" s="58" t="s">
        <v>164</v>
      </c>
      <c r="H59" s="58"/>
      <c r="I59" s="59" t="s">
        <v>165</v>
      </c>
      <c r="J59" s="60" t="s">
        <v>166</v>
      </c>
      <c r="K59" s="62">
        <v>1</v>
      </c>
      <c r="L59" s="62">
        <v>1</v>
      </c>
      <c r="M59" s="24">
        <f>+K59-L59</f>
        <v>0</v>
      </c>
      <c r="N59" s="23">
        <v>329</v>
      </c>
      <c r="O59" s="23">
        <f>M59*N59</f>
        <v>0</v>
      </c>
      <c r="P59" s="24" t="s">
        <v>54</v>
      </c>
      <c r="Q59" s="24">
        <f>N59*L59</f>
        <v>329</v>
      </c>
      <c r="R59" s="56"/>
      <c r="S59" s="30"/>
    </row>
    <row r="60" spans="1:19" x14ac:dyDescent="0.2">
      <c r="A60" s="56"/>
      <c r="B60" s="56"/>
      <c r="C60" s="6"/>
      <c r="D60" s="56" t="s">
        <v>64</v>
      </c>
      <c r="E60" s="63"/>
      <c r="F60" s="63"/>
      <c r="G60" s="58"/>
      <c r="H60" s="58"/>
      <c r="I60" s="59"/>
      <c r="J60" s="60"/>
      <c r="K60" s="29"/>
      <c r="L60" s="29">
        <f>SUM(L58:L59)</f>
        <v>7</v>
      </c>
      <c r="M60" s="24"/>
      <c r="N60" s="23"/>
      <c r="O60" s="23"/>
      <c r="P60" s="24"/>
      <c r="Q60" s="24"/>
      <c r="R60" s="56"/>
      <c r="S60" s="30"/>
    </row>
    <row r="61" spans="1:19" x14ac:dyDescent="0.2">
      <c r="A61" s="56"/>
      <c r="B61" s="56"/>
      <c r="C61" s="6"/>
      <c r="D61" s="56"/>
      <c r="E61" s="63"/>
      <c r="F61" s="60"/>
      <c r="G61" s="58"/>
      <c r="H61" s="58"/>
      <c r="I61" s="59"/>
      <c r="J61" s="60"/>
      <c r="K61" s="29"/>
      <c r="L61" s="29"/>
      <c r="M61" s="24"/>
      <c r="N61" s="23"/>
      <c r="O61" s="23"/>
      <c r="P61" s="24"/>
      <c r="Q61" s="24"/>
      <c r="R61" s="56"/>
      <c r="S61" s="30"/>
    </row>
    <row r="62" spans="1:19" x14ac:dyDescent="0.2">
      <c r="A62" s="56">
        <v>1</v>
      </c>
      <c r="B62" s="57" t="s">
        <v>168</v>
      </c>
      <c r="C62" s="6" t="s">
        <v>62</v>
      </c>
      <c r="D62" s="56" t="s">
        <v>52</v>
      </c>
      <c r="E62" s="63">
        <v>200034</v>
      </c>
      <c r="F62" s="63">
        <v>4</v>
      </c>
      <c r="G62" s="58" t="s">
        <v>169</v>
      </c>
      <c r="H62" s="58"/>
      <c r="I62" s="59" t="s">
        <v>165</v>
      </c>
      <c r="J62" s="60" t="s">
        <v>170</v>
      </c>
      <c r="K62" s="61">
        <v>24</v>
      </c>
      <c r="L62" s="61">
        <v>24</v>
      </c>
      <c r="M62" s="24">
        <f>+K62-L62</f>
        <v>0</v>
      </c>
      <c r="N62" s="23">
        <v>329</v>
      </c>
      <c r="O62" s="23">
        <f>M62*N62</f>
        <v>0</v>
      </c>
      <c r="P62" s="24" t="s">
        <v>54</v>
      </c>
      <c r="Q62" s="24">
        <f>N62*L62</f>
        <v>7896</v>
      </c>
      <c r="R62" s="56"/>
      <c r="S62" s="30"/>
    </row>
    <row r="63" spans="1:19" x14ac:dyDescent="0.2">
      <c r="A63" s="56"/>
      <c r="B63" s="428" t="str">
        <f>Tickmarks!$A$3</f>
        <v>{a}</v>
      </c>
      <c r="C63" s="428"/>
      <c r="D63" s="428"/>
      <c r="E63" s="428"/>
      <c r="F63" s="428"/>
      <c r="G63" s="428"/>
      <c r="H63" s="428"/>
      <c r="I63" s="428"/>
      <c r="J63" s="428"/>
      <c r="K63" s="62">
        <v>0</v>
      </c>
      <c r="L63" s="62">
        <v>0</v>
      </c>
      <c r="M63" s="24">
        <f>+K63-L63</f>
        <v>0</v>
      </c>
      <c r="N63" s="23">
        <v>0</v>
      </c>
      <c r="O63" s="23">
        <f>M63*N63</f>
        <v>0</v>
      </c>
      <c r="P63" s="24" t="s">
        <v>54</v>
      </c>
      <c r="Q63" s="24">
        <f>N63*L63</f>
        <v>0</v>
      </c>
      <c r="R63" s="56"/>
      <c r="S63" s="30"/>
    </row>
    <row r="64" spans="1:19" x14ac:dyDescent="0.2">
      <c r="A64" s="56"/>
      <c r="B64" s="56"/>
      <c r="C64" s="6"/>
      <c r="D64" s="56" t="s">
        <v>64</v>
      </c>
      <c r="E64" s="63"/>
      <c r="F64" s="63"/>
      <c r="G64" s="58"/>
      <c r="H64" s="58"/>
      <c r="I64" s="59"/>
      <c r="J64" s="60"/>
      <c r="K64" s="29"/>
      <c r="L64" s="29">
        <f>SUM(L62:L63)</f>
        <v>24</v>
      </c>
      <c r="M64" s="24"/>
      <c r="N64" s="23"/>
      <c r="O64" s="23"/>
      <c r="P64" s="24"/>
      <c r="Q64" s="24"/>
      <c r="R64" s="56"/>
      <c r="S64" s="30"/>
    </row>
    <row r="65" spans="1:19" x14ac:dyDescent="0.2">
      <c r="A65" s="56"/>
      <c r="B65" s="56"/>
      <c r="C65" s="6"/>
      <c r="D65" s="56"/>
      <c r="E65" s="63"/>
      <c r="F65" s="60"/>
      <c r="G65" s="58"/>
      <c r="H65" s="58"/>
      <c r="I65" s="59"/>
      <c r="J65" s="60"/>
      <c r="K65" s="29"/>
      <c r="L65" s="29"/>
      <c r="M65" s="24"/>
      <c r="N65" s="23"/>
      <c r="O65" s="23"/>
      <c r="P65" s="24"/>
      <c r="Q65" s="24"/>
      <c r="R65" s="56"/>
      <c r="S65" s="30"/>
    </row>
    <row r="66" spans="1:19" x14ac:dyDescent="0.2">
      <c r="A66" s="56">
        <v>1</v>
      </c>
      <c r="B66" s="57" t="s">
        <v>172</v>
      </c>
      <c r="C66" s="6" t="s">
        <v>62</v>
      </c>
      <c r="D66" s="56" t="s">
        <v>52</v>
      </c>
      <c r="E66" s="63">
        <v>200034</v>
      </c>
      <c r="F66" s="63">
        <v>4</v>
      </c>
      <c r="G66" s="58" t="s">
        <v>173</v>
      </c>
      <c r="H66" s="58"/>
      <c r="I66" s="59" t="s">
        <v>174</v>
      </c>
      <c r="J66" s="60" t="s">
        <v>175</v>
      </c>
      <c r="K66" s="61">
        <v>19</v>
      </c>
      <c r="L66" s="61">
        <v>19</v>
      </c>
      <c r="M66" s="24">
        <f>+K66-L66</f>
        <v>0</v>
      </c>
      <c r="N66" s="23">
        <v>368</v>
      </c>
      <c r="O66" s="23">
        <f>M66*N66</f>
        <v>0</v>
      </c>
      <c r="P66" s="24" t="s">
        <v>54</v>
      </c>
      <c r="Q66" s="24">
        <f>N66*L66</f>
        <v>6992</v>
      </c>
      <c r="R66" s="56"/>
      <c r="S66" s="30"/>
    </row>
    <row r="67" spans="1:19" x14ac:dyDescent="0.2">
      <c r="A67" s="56"/>
      <c r="B67" s="57" t="s">
        <v>176</v>
      </c>
      <c r="C67" s="6" t="s">
        <v>62</v>
      </c>
      <c r="D67" s="56" t="s">
        <v>60</v>
      </c>
      <c r="E67" s="63">
        <v>206104</v>
      </c>
      <c r="F67" s="60">
        <v>15</v>
      </c>
      <c r="G67" s="58" t="s">
        <v>173</v>
      </c>
      <c r="H67" s="58"/>
      <c r="I67" s="59" t="s">
        <v>174</v>
      </c>
      <c r="J67" s="60" t="s">
        <v>175</v>
      </c>
      <c r="K67" s="62">
        <v>1</v>
      </c>
      <c r="L67" s="62">
        <v>1</v>
      </c>
      <c r="M67" s="24">
        <f>+K67-L67</f>
        <v>0</v>
      </c>
      <c r="N67" s="23">
        <v>368</v>
      </c>
      <c r="O67" s="23">
        <f>M67*N67</f>
        <v>0</v>
      </c>
      <c r="P67" s="24" t="s">
        <v>54</v>
      </c>
      <c r="Q67" s="24">
        <f>N67*L67</f>
        <v>368</v>
      </c>
      <c r="R67" s="56"/>
      <c r="S67" s="30"/>
    </row>
    <row r="68" spans="1:19" x14ac:dyDescent="0.2">
      <c r="A68" s="56"/>
      <c r="B68" s="56"/>
      <c r="C68" s="6"/>
      <c r="D68" s="56" t="s">
        <v>64</v>
      </c>
      <c r="E68" s="63"/>
      <c r="F68" s="63"/>
      <c r="G68" s="58"/>
      <c r="H68" s="58"/>
      <c r="I68" s="59"/>
      <c r="J68" s="60"/>
      <c r="K68" s="29"/>
      <c r="L68" s="29">
        <f>SUM(L66:L67)</f>
        <v>20</v>
      </c>
      <c r="M68" s="24"/>
      <c r="N68" s="23"/>
      <c r="O68" s="23"/>
      <c r="P68" s="24"/>
      <c r="Q68" s="24"/>
      <c r="R68" s="56"/>
      <c r="S68" s="30"/>
    </row>
    <row r="69" spans="1:19" x14ac:dyDescent="0.2">
      <c r="A69" s="56"/>
      <c r="B69" s="56"/>
      <c r="C69" s="6"/>
      <c r="D69" s="56"/>
      <c r="E69" s="63"/>
      <c r="F69" s="60"/>
      <c r="G69" s="58"/>
      <c r="H69" s="58"/>
      <c r="I69" s="59"/>
      <c r="J69" s="60"/>
      <c r="K69" s="29"/>
      <c r="L69" s="29"/>
      <c r="M69" s="24"/>
      <c r="N69" s="23"/>
      <c r="O69" s="23"/>
      <c r="P69" s="24"/>
      <c r="Q69" s="24"/>
      <c r="R69" s="56"/>
      <c r="S69" s="30"/>
    </row>
    <row r="70" spans="1:19" x14ac:dyDescent="0.2">
      <c r="A70" s="56">
        <v>1</v>
      </c>
      <c r="B70" s="57" t="s">
        <v>70</v>
      </c>
      <c r="C70" s="6" t="s">
        <v>62</v>
      </c>
      <c r="D70" s="56" t="s">
        <v>52</v>
      </c>
      <c r="E70" s="63">
        <v>200037</v>
      </c>
      <c r="F70" s="63">
        <v>1</v>
      </c>
      <c r="G70" s="58" t="s">
        <v>177</v>
      </c>
      <c r="H70" s="58"/>
      <c r="I70" s="59" t="s">
        <v>178</v>
      </c>
      <c r="J70" s="60" t="s">
        <v>179</v>
      </c>
      <c r="K70" s="61">
        <v>15</v>
      </c>
      <c r="L70" s="61">
        <v>15</v>
      </c>
      <c r="M70" s="24">
        <f>+K70-L70</f>
        <v>0</v>
      </c>
      <c r="N70" s="23">
        <v>139.9</v>
      </c>
      <c r="O70" s="23">
        <f>M70*N70</f>
        <v>0</v>
      </c>
      <c r="P70" s="24" t="s">
        <v>54</v>
      </c>
      <c r="Q70" s="24">
        <f>N70*L70</f>
        <v>2098.5</v>
      </c>
      <c r="R70" s="56"/>
      <c r="S70" s="30"/>
    </row>
    <row r="71" spans="1:19" x14ac:dyDescent="0.2">
      <c r="A71" s="56"/>
      <c r="B71" s="57" t="s">
        <v>180</v>
      </c>
      <c r="C71" s="6" t="s">
        <v>62</v>
      </c>
      <c r="D71" s="56" t="s">
        <v>60</v>
      </c>
      <c r="E71" s="63">
        <v>214101</v>
      </c>
      <c r="F71" s="60">
        <v>11</v>
      </c>
      <c r="G71" s="58" t="s">
        <v>177</v>
      </c>
      <c r="H71" s="58"/>
      <c r="I71" s="59" t="s">
        <v>178</v>
      </c>
      <c r="J71" s="60" t="s">
        <v>179</v>
      </c>
      <c r="K71" s="62">
        <v>5</v>
      </c>
      <c r="L71" s="62">
        <v>5</v>
      </c>
      <c r="M71" s="24">
        <f>+K71-L71</f>
        <v>0</v>
      </c>
      <c r="N71" s="23">
        <v>139.9</v>
      </c>
      <c r="O71" s="23">
        <f>M71*N71</f>
        <v>0</v>
      </c>
      <c r="P71" s="24" t="s">
        <v>54</v>
      </c>
      <c r="Q71" s="24">
        <f>N71*L71</f>
        <v>699.5</v>
      </c>
      <c r="R71" s="56"/>
      <c r="S71" s="30"/>
    </row>
    <row r="72" spans="1:19" x14ac:dyDescent="0.2">
      <c r="A72" s="56"/>
      <c r="B72" s="56"/>
      <c r="C72" s="6"/>
      <c r="D72" s="56" t="s">
        <v>64</v>
      </c>
      <c r="E72" s="63"/>
      <c r="F72" s="63"/>
      <c r="G72" s="58"/>
      <c r="H72" s="58"/>
      <c r="I72" s="59"/>
      <c r="J72" s="60"/>
      <c r="K72" s="29"/>
      <c r="L72" s="29">
        <f>SUM(L70:L71)</f>
        <v>20</v>
      </c>
      <c r="M72" s="24"/>
      <c r="N72" s="23"/>
      <c r="O72" s="23"/>
      <c r="P72" s="24"/>
      <c r="Q72" s="24"/>
      <c r="R72" s="56"/>
      <c r="S72" s="30"/>
    </row>
    <row r="73" spans="1:19" x14ac:dyDescent="0.2">
      <c r="A73" s="56"/>
      <c r="B73" s="56"/>
      <c r="C73" s="6"/>
      <c r="D73" s="56"/>
      <c r="E73" s="63"/>
      <c r="F73" s="60"/>
      <c r="G73" s="58"/>
      <c r="H73" s="58"/>
      <c r="I73" s="59"/>
      <c r="J73" s="60"/>
      <c r="K73" s="29"/>
      <c r="L73" s="29"/>
      <c r="M73" s="24"/>
      <c r="N73" s="23"/>
      <c r="O73" s="23"/>
      <c r="P73" s="24"/>
      <c r="Q73" s="24"/>
      <c r="R73" s="56"/>
      <c r="S73" s="30"/>
    </row>
    <row r="74" spans="1:19" s="89" customFormat="1" x14ac:dyDescent="0.2">
      <c r="A74" s="87" t="s">
        <v>209</v>
      </c>
      <c r="B74" s="88"/>
      <c r="C74" s="6"/>
      <c r="D74" s="60"/>
      <c r="E74" s="60"/>
      <c r="F74" s="60"/>
      <c r="G74" s="58"/>
      <c r="H74" s="58"/>
      <c r="I74" s="60"/>
      <c r="J74" s="60"/>
      <c r="K74" s="29"/>
      <c r="L74" s="29"/>
      <c r="M74" s="23"/>
      <c r="N74" s="23"/>
      <c r="O74" s="23"/>
      <c r="P74" s="60"/>
      <c r="Q74" s="7"/>
      <c r="R74" s="60"/>
    </row>
    <row r="75" spans="1:19" x14ac:dyDescent="0.2">
      <c r="A75" s="56">
        <v>1</v>
      </c>
      <c r="B75" s="60" t="s">
        <v>228</v>
      </c>
      <c r="C75" s="6" t="s">
        <v>63</v>
      </c>
      <c r="D75" s="60" t="s">
        <v>52</v>
      </c>
      <c r="E75" s="60">
        <v>300054</v>
      </c>
      <c r="F75" s="60">
        <v>4</v>
      </c>
      <c r="G75" s="58" t="s">
        <v>222</v>
      </c>
      <c r="H75" s="58"/>
      <c r="I75" s="60">
        <v>242</v>
      </c>
      <c r="J75" s="60" t="s">
        <v>223</v>
      </c>
      <c r="K75" s="61">
        <v>1</v>
      </c>
      <c r="L75" s="61">
        <v>1</v>
      </c>
      <c r="M75" s="23">
        <f>K75-L75</f>
        <v>0</v>
      </c>
      <c r="N75" s="23">
        <v>1970</v>
      </c>
      <c r="O75" s="23">
        <f>M75*N75</f>
        <v>0</v>
      </c>
      <c r="P75" s="60" t="s">
        <v>54</v>
      </c>
      <c r="Q75" s="23">
        <f>N75*L75</f>
        <v>1970</v>
      </c>
      <c r="R75" s="56"/>
      <c r="S75" s="30"/>
    </row>
    <row r="76" spans="1:19" x14ac:dyDescent="0.2">
      <c r="A76" s="56"/>
      <c r="B76" s="60" t="s">
        <v>210</v>
      </c>
      <c r="C76" s="6" t="s">
        <v>63</v>
      </c>
      <c r="D76" s="60" t="s">
        <v>60</v>
      </c>
      <c r="E76" s="60">
        <v>323158</v>
      </c>
      <c r="F76" s="60">
        <v>14</v>
      </c>
      <c r="G76" s="105" t="s">
        <v>222</v>
      </c>
      <c r="H76" s="105"/>
      <c r="I76" s="97">
        <v>242</v>
      </c>
      <c r="J76" s="97" t="s">
        <v>223</v>
      </c>
      <c r="K76" s="62">
        <v>1</v>
      </c>
      <c r="L76" s="62">
        <v>1</v>
      </c>
      <c r="M76" s="23">
        <f>K76-L76</f>
        <v>0</v>
      </c>
      <c r="N76" s="23">
        <v>1970</v>
      </c>
      <c r="O76" s="23">
        <f>M76*N76</f>
        <v>0</v>
      </c>
      <c r="P76" s="60" t="s">
        <v>54</v>
      </c>
      <c r="Q76" s="23">
        <f>N76*L76</f>
        <v>1970</v>
      </c>
      <c r="R76" s="60"/>
      <c r="S76" s="30"/>
    </row>
    <row r="77" spans="1:19" x14ac:dyDescent="0.2">
      <c r="A77" s="56"/>
      <c r="B77" s="60"/>
      <c r="C77" s="6"/>
      <c r="D77" s="60" t="s">
        <v>64</v>
      </c>
      <c r="E77" s="60"/>
      <c r="F77" s="60"/>
      <c r="G77" s="58"/>
      <c r="H77" s="58"/>
      <c r="I77" s="60"/>
      <c r="J77" s="60"/>
      <c r="K77" s="61"/>
      <c r="L77" s="61">
        <v>2</v>
      </c>
      <c r="M77" s="23"/>
      <c r="N77" s="23"/>
      <c r="O77" s="23"/>
      <c r="P77" s="60"/>
      <c r="Q77" s="7"/>
      <c r="R77" s="60"/>
      <c r="S77" s="30"/>
    </row>
    <row r="78" spans="1:19" x14ac:dyDescent="0.2">
      <c r="A78" s="56"/>
      <c r="B78" s="60"/>
      <c r="C78" s="6"/>
      <c r="D78" s="60"/>
      <c r="E78" s="60"/>
      <c r="F78" s="60"/>
      <c r="G78" s="58"/>
      <c r="H78" s="58"/>
      <c r="I78" s="60"/>
      <c r="J78" s="60"/>
      <c r="K78" s="61"/>
      <c r="L78" s="61"/>
      <c r="M78" s="23"/>
      <c r="N78" s="23"/>
      <c r="O78" s="23"/>
      <c r="P78" s="60"/>
      <c r="Q78" s="7"/>
      <c r="R78" s="60"/>
      <c r="S78" s="30"/>
    </row>
    <row r="79" spans="1:19" s="89" customFormat="1" x14ac:dyDescent="0.2">
      <c r="A79" s="60">
        <v>1</v>
      </c>
      <c r="B79" s="60" t="s">
        <v>233</v>
      </c>
      <c r="C79" s="6" t="s">
        <v>63</v>
      </c>
      <c r="D79" s="60" t="s">
        <v>52</v>
      </c>
      <c r="E79" s="60">
        <v>300730</v>
      </c>
      <c r="F79" s="60">
        <v>1</v>
      </c>
      <c r="G79" s="58" t="s">
        <v>234</v>
      </c>
      <c r="H79" s="58"/>
      <c r="I79" s="60">
        <v>263</v>
      </c>
      <c r="J79" s="60" t="s">
        <v>235</v>
      </c>
      <c r="K79" s="61">
        <v>8</v>
      </c>
      <c r="L79" s="61">
        <v>8</v>
      </c>
      <c r="M79" s="23">
        <f>K79-L79</f>
        <v>0</v>
      </c>
      <c r="N79" s="23">
        <v>2380</v>
      </c>
      <c r="O79" s="23">
        <f>M79*N79</f>
        <v>0</v>
      </c>
      <c r="P79" s="60" t="s">
        <v>54</v>
      </c>
      <c r="Q79" s="23">
        <f>N79*L79</f>
        <v>19040</v>
      </c>
      <c r="R79" s="60"/>
    </row>
    <row r="80" spans="1:19" s="89" customFormat="1" x14ac:dyDescent="0.2">
      <c r="A80" s="60"/>
      <c r="B80" s="60" t="s">
        <v>213</v>
      </c>
      <c r="C80" s="6" t="s">
        <v>63</v>
      </c>
      <c r="D80" s="60" t="s">
        <v>60</v>
      </c>
      <c r="E80" s="60">
        <v>326114</v>
      </c>
      <c r="F80" s="60">
        <v>2</v>
      </c>
      <c r="G80" s="105" t="s">
        <v>234</v>
      </c>
      <c r="H80" s="105"/>
      <c r="I80" s="98">
        <v>263</v>
      </c>
      <c r="J80" s="98" t="s">
        <v>235</v>
      </c>
      <c r="K80" s="62">
        <v>1</v>
      </c>
      <c r="L80" s="62">
        <v>1</v>
      </c>
      <c r="M80" s="23">
        <f>K80-L80</f>
        <v>0</v>
      </c>
      <c r="N80" s="23">
        <v>2380</v>
      </c>
      <c r="O80" s="23">
        <f>M80*N80</f>
        <v>0</v>
      </c>
      <c r="P80" s="60" t="s">
        <v>54</v>
      </c>
      <c r="Q80" s="23">
        <f>N80*L80</f>
        <v>2380</v>
      </c>
      <c r="R80" s="60"/>
    </row>
    <row r="81" spans="1:19" s="89" customFormat="1" x14ac:dyDescent="0.2">
      <c r="A81" s="60"/>
      <c r="B81" s="60"/>
      <c r="C81" s="6"/>
      <c r="D81" s="60" t="s">
        <v>64</v>
      </c>
      <c r="E81" s="60"/>
      <c r="F81" s="60"/>
      <c r="G81" s="58"/>
      <c r="H81" s="58"/>
      <c r="I81" s="60"/>
      <c r="J81" s="60"/>
      <c r="K81" s="29"/>
      <c r="L81" s="61">
        <v>9</v>
      </c>
      <c r="M81" s="23"/>
      <c r="N81" s="23"/>
      <c r="O81" s="23"/>
      <c r="P81" s="60"/>
      <c r="Q81" s="23"/>
    </row>
    <row r="82" spans="1:19" s="89" customFormat="1" x14ac:dyDescent="0.2">
      <c r="A82" s="60"/>
      <c r="B82" s="60"/>
      <c r="C82" s="6"/>
      <c r="D82" s="60"/>
      <c r="E82" s="60"/>
      <c r="F82" s="60"/>
      <c r="G82" s="58"/>
      <c r="H82" s="58"/>
      <c r="I82" s="60"/>
      <c r="J82" s="60"/>
      <c r="K82" s="61"/>
      <c r="L82" s="61"/>
      <c r="M82" s="23"/>
      <c r="N82" s="23"/>
      <c r="O82" s="23"/>
      <c r="P82" s="60"/>
      <c r="Q82" s="7"/>
      <c r="R82" s="60"/>
    </row>
    <row r="83" spans="1:19" s="89" customFormat="1" x14ac:dyDescent="0.2">
      <c r="A83" s="60">
        <v>1</v>
      </c>
      <c r="B83" s="60" t="s">
        <v>225</v>
      </c>
      <c r="C83" s="6" t="s">
        <v>63</v>
      </c>
      <c r="D83" s="60" t="s">
        <v>52</v>
      </c>
      <c r="E83" s="60">
        <v>3008341</v>
      </c>
      <c r="F83" s="60">
        <v>2</v>
      </c>
      <c r="G83" s="58" t="s">
        <v>226</v>
      </c>
      <c r="H83" s="58"/>
      <c r="I83" s="60">
        <v>291</v>
      </c>
      <c r="J83" s="60" t="s">
        <v>227</v>
      </c>
      <c r="K83" s="61">
        <v>1</v>
      </c>
      <c r="L83" s="61">
        <v>1</v>
      </c>
      <c r="M83" s="23">
        <f>K83-L83</f>
        <v>0</v>
      </c>
      <c r="N83" s="23">
        <v>1198</v>
      </c>
      <c r="O83" s="23">
        <f>M83*N83</f>
        <v>0</v>
      </c>
      <c r="P83" s="60" t="s">
        <v>54</v>
      </c>
      <c r="Q83" s="23">
        <f>N83*L83</f>
        <v>1198</v>
      </c>
      <c r="R83" s="60"/>
    </row>
    <row r="84" spans="1:19" s="89" customFormat="1" x14ac:dyDescent="0.2">
      <c r="A84" s="60"/>
      <c r="B84" s="102" t="str">
        <f>Tickmarks!$A$3</f>
        <v>{a}</v>
      </c>
      <c r="C84" s="6" t="s">
        <v>63</v>
      </c>
      <c r="D84" s="60" t="s">
        <v>60</v>
      </c>
      <c r="E84" s="60"/>
      <c r="F84" s="60"/>
      <c r="G84" s="105"/>
      <c r="H84" s="105"/>
      <c r="I84" s="98"/>
      <c r="J84" s="98"/>
      <c r="K84" s="62"/>
      <c r="L84" s="62"/>
      <c r="M84" s="23"/>
      <c r="N84" s="23"/>
      <c r="O84" s="23">
        <f>M84*N84</f>
        <v>0</v>
      </c>
      <c r="P84" s="60" t="s">
        <v>54</v>
      </c>
      <c r="Q84" s="23">
        <f>N84*L84</f>
        <v>0</v>
      </c>
      <c r="R84" s="60"/>
    </row>
    <row r="85" spans="1:19" s="89" customFormat="1" x14ac:dyDescent="0.2">
      <c r="A85" s="60"/>
      <c r="B85" s="60"/>
      <c r="C85" s="6"/>
      <c r="D85" s="60" t="s">
        <v>64</v>
      </c>
      <c r="E85" s="60"/>
      <c r="F85" s="60"/>
      <c r="G85" s="58"/>
      <c r="H85" s="58"/>
      <c r="I85" s="60"/>
      <c r="J85" s="60"/>
      <c r="K85" s="61"/>
      <c r="L85" s="61">
        <v>1</v>
      </c>
      <c r="M85" s="23"/>
      <c r="N85" s="23"/>
      <c r="O85" s="23"/>
      <c r="P85" s="60"/>
      <c r="Q85" s="7"/>
      <c r="R85" s="60"/>
    </row>
    <row r="86" spans="1:19" s="89" customFormat="1" x14ac:dyDescent="0.2">
      <c r="A86" s="60"/>
      <c r="B86" s="60"/>
      <c r="C86" s="6"/>
      <c r="D86" s="60"/>
      <c r="E86" s="60"/>
      <c r="F86" s="60"/>
      <c r="G86" s="58"/>
      <c r="H86" s="58"/>
      <c r="I86" s="60"/>
      <c r="J86" s="60"/>
      <c r="K86" s="61"/>
      <c r="L86" s="61"/>
      <c r="M86" s="23"/>
      <c r="N86" s="23"/>
      <c r="O86" s="23"/>
      <c r="P86" s="60"/>
      <c r="Q86" s="7"/>
      <c r="R86" s="60"/>
    </row>
    <row r="87" spans="1:19" s="89" customFormat="1" x14ac:dyDescent="0.2">
      <c r="A87" s="60">
        <v>1</v>
      </c>
      <c r="B87" s="102" t="str">
        <f>Tickmarks!$A$5</f>
        <v>{b}</v>
      </c>
      <c r="C87" s="6" t="s">
        <v>63</v>
      </c>
      <c r="D87" s="60" t="s">
        <v>52</v>
      </c>
      <c r="E87" s="60"/>
      <c r="F87" s="60"/>
      <c r="G87" s="58"/>
      <c r="H87" s="58"/>
      <c r="I87" s="60"/>
      <c r="J87" s="60"/>
      <c r="K87" s="61"/>
      <c r="L87" s="61"/>
      <c r="M87" s="23"/>
      <c r="N87" s="23"/>
      <c r="O87" s="23"/>
      <c r="P87" s="60"/>
      <c r="Q87" s="23"/>
      <c r="R87" s="60"/>
    </row>
    <row r="88" spans="1:19" s="89" customFormat="1" x14ac:dyDescent="0.2">
      <c r="A88" s="60"/>
      <c r="B88" s="60" t="s">
        <v>214</v>
      </c>
      <c r="C88" s="6" t="s">
        <v>63</v>
      </c>
      <c r="D88" s="60" t="s">
        <v>60</v>
      </c>
      <c r="E88" s="60">
        <v>328105</v>
      </c>
      <c r="F88" s="60">
        <v>4</v>
      </c>
      <c r="G88" s="106" t="s">
        <v>271</v>
      </c>
      <c r="H88" s="106"/>
      <c r="I88" s="98">
        <v>281</v>
      </c>
      <c r="J88" s="98" t="s">
        <v>265</v>
      </c>
      <c r="K88" s="62">
        <v>1</v>
      </c>
      <c r="L88" s="62">
        <v>1</v>
      </c>
      <c r="M88" s="23">
        <f>K88-L88</f>
        <v>0</v>
      </c>
      <c r="N88" s="23">
        <v>11590</v>
      </c>
      <c r="O88" s="23">
        <f>M88*N88</f>
        <v>0</v>
      </c>
      <c r="P88" s="60" t="s">
        <v>54</v>
      </c>
      <c r="Q88" s="23">
        <f>N88*L88</f>
        <v>11590</v>
      </c>
      <c r="R88" s="60"/>
    </row>
    <row r="89" spans="1:19" s="89" customFormat="1" x14ac:dyDescent="0.2">
      <c r="A89" s="60"/>
      <c r="B89" s="60"/>
      <c r="C89" s="6"/>
      <c r="D89" s="60" t="s">
        <v>64</v>
      </c>
      <c r="E89" s="60"/>
      <c r="F89" s="60"/>
      <c r="G89" s="58"/>
      <c r="H89" s="58"/>
      <c r="I89" s="60"/>
      <c r="J89" s="60"/>
      <c r="K89" s="61"/>
      <c r="L89" s="61">
        <v>1</v>
      </c>
      <c r="M89" s="23"/>
      <c r="N89" s="23"/>
      <c r="O89" s="23"/>
      <c r="P89" s="60"/>
      <c r="Q89" s="7"/>
      <c r="R89" s="60"/>
    </row>
    <row r="90" spans="1:19" s="89" customFormat="1" x14ac:dyDescent="0.2">
      <c r="A90" s="60"/>
      <c r="B90" s="60"/>
      <c r="C90" s="6"/>
      <c r="D90" s="60"/>
      <c r="E90" s="60"/>
      <c r="F90" s="60"/>
      <c r="G90" s="58"/>
      <c r="H90" s="58"/>
      <c r="I90" s="60"/>
      <c r="J90" s="60"/>
      <c r="K90" s="61"/>
      <c r="L90" s="61"/>
      <c r="M90" s="23"/>
      <c r="N90" s="23"/>
      <c r="O90" s="23"/>
      <c r="P90" s="60"/>
      <c r="Q90" s="7"/>
      <c r="R90" s="60"/>
    </row>
    <row r="91" spans="1:19" s="89" customFormat="1" x14ac:dyDescent="0.2">
      <c r="A91" s="60">
        <v>1</v>
      </c>
      <c r="B91" s="60" t="s">
        <v>262</v>
      </c>
      <c r="C91" s="6" t="s">
        <v>63</v>
      </c>
      <c r="D91" s="60" t="s">
        <v>52</v>
      </c>
      <c r="E91" s="60">
        <v>300060</v>
      </c>
      <c r="F91" s="60">
        <v>6</v>
      </c>
      <c r="G91" s="58" t="s">
        <v>263</v>
      </c>
      <c r="H91" s="58"/>
      <c r="I91" s="60">
        <v>242</v>
      </c>
      <c r="J91" s="60" t="s">
        <v>264</v>
      </c>
      <c r="K91" s="61">
        <v>1</v>
      </c>
      <c r="L91" s="61">
        <v>1</v>
      </c>
      <c r="M91" s="23">
        <f>K91-L91</f>
        <v>0</v>
      </c>
      <c r="N91" s="23">
        <v>2188</v>
      </c>
      <c r="O91" s="23">
        <f>M91*N91</f>
        <v>0</v>
      </c>
      <c r="P91" s="60" t="s">
        <v>54</v>
      </c>
      <c r="Q91" s="23">
        <f>N91*L91</f>
        <v>2188</v>
      </c>
      <c r="R91" s="60"/>
    </row>
    <row r="92" spans="1:19" s="89" customFormat="1" x14ac:dyDescent="0.2">
      <c r="A92" s="60"/>
      <c r="B92" s="60" t="s">
        <v>211</v>
      </c>
      <c r="C92" s="6" t="s">
        <v>63</v>
      </c>
      <c r="D92" s="60" t="s">
        <v>60</v>
      </c>
      <c r="E92" s="60">
        <v>323186</v>
      </c>
      <c r="F92" s="60">
        <v>4</v>
      </c>
      <c r="G92" s="105" t="s">
        <v>263</v>
      </c>
      <c r="H92" s="105"/>
      <c r="I92" s="98">
        <v>242</v>
      </c>
      <c r="J92" s="98" t="s">
        <v>264</v>
      </c>
      <c r="K92" s="62">
        <v>1</v>
      </c>
      <c r="L92" s="62">
        <v>1</v>
      </c>
      <c r="M92" s="23">
        <f>K92-L92</f>
        <v>0</v>
      </c>
      <c r="N92" s="23">
        <v>2188</v>
      </c>
      <c r="O92" s="23">
        <f>M92*N92</f>
        <v>0</v>
      </c>
      <c r="P92" s="60" t="s">
        <v>54</v>
      </c>
      <c r="Q92" s="23">
        <f>N92*L92</f>
        <v>2188</v>
      </c>
      <c r="R92" s="60"/>
    </row>
    <row r="93" spans="1:19" s="89" customFormat="1" x14ac:dyDescent="0.2">
      <c r="A93" s="60"/>
      <c r="B93" s="60"/>
      <c r="C93" s="6"/>
      <c r="D93" s="60" t="s">
        <v>64</v>
      </c>
      <c r="E93" s="60"/>
      <c r="F93" s="60"/>
      <c r="G93" s="58"/>
      <c r="H93" s="58"/>
      <c r="I93" s="60"/>
      <c r="J93" s="60"/>
      <c r="K93" s="61"/>
      <c r="L93" s="61">
        <v>2</v>
      </c>
      <c r="M93" s="23"/>
      <c r="N93" s="23"/>
      <c r="O93" s="23"/>
      <c r="P93" s="60"/>
      <c r="Q93" s="7"/>
      <c r="R93" s="60"/>
    </row>
    <row r="94" spans="1:19" s="89" customFormat="1" x14ac:dyDescent="0.2">
      <c r="A94" s="60"/>
      <c r="B94" s="60"/>
      <c r="C94" s="6"/>
      <c r="D94" s="60"/>
      <c r="E94" s="60"/>
      <c r="F94" s="60"/>
      <c r="G94" s="58"/>
      <c r="H94" s="58"/>
      <c r="I94" s="60"/>
      <c r="J94" s="60"/>
      <c r="K94" s="61"/>
      <c r="L94" s="61"/>
      <c r="M94" s="23"/>
      <c r="N94" s="23"/>
      <c r="O94" s="23"/>
      <c r="P94" s="60"/>
      <c r="Q94" s="7"/>
      <c r="R94" s="60"/>
    </row>
    <row r="95" spans="1:19" x14ac:dyDescent="0.2">
      <c r="A95" s="56">
        <v>1</v>
      </c>
      <c r="B95" s="60" t="s">
        <v>224</v>
      </c>
      <c r="C95" s="6" t="s">
        <v>63</v>
      </c>
      <c r="D95" s="60" t="s">
        <v>52</v>
      </c>
      <c r="E95" s="60">
        <v>300829</v>
      </c>
      <c r="F95" s="60">
        <v>1</v>
      </c>
      <c r="G95" s="58" t="s">
        <v>229</v>
      </c>
      <c r="H95" s="58"/>
      <c r="I95" s="60">
        <v>291</v>
      </c>
      <c r="J95" s="60" t="s">
        <v>230</v>
      </c>
      <c r="K95" s="61">
        <v>1</v>
      </c>
      <c r="L95" s="61">
        <v>1</v>
      </c>
      <c r="M95" s="23">
        <f>K95-L95</f>
        <v>0</v>
      </c>
      <c r="N95" s="23">
        <v>12495</v>
      </c>
      <c r="O95" s="23">
        <f>M95*N95</f>
        <v>0</v>
      </c>
      <c r="P95" s="60" t="s">
        <v>54</v>
      </c>
      <c r="Q95" s="23">
        <f>N95*L95</f>
        <v>12495</v>
      </c>
      <c r="R95" s="60"/>
      <c r="S95" s="30"/>
    </row>
    <row r="96" spans="1:19" s="89" customFormat="1" x14ac:dyDescent="0.2">
      <c r="A96" s="60"/>
      <c r="B96" s="102" t="str">
        <f>Tickmarks!$A$3</f>
        <v>{a}</v>
      </c>
      <c r="C96" s="6" t="s">
        <v>63</v>
      </c>
      <c r="D96" s="60" t="s">
        <v>60</v>
      </c>
      <c r="E96" s="60"/>
      <c r="F96" s="60"/>
      <c r="G96" s="105"/>
      <c r="H96" s="105"/>
      <c r="I96" s="98"/>
      <c r="J96" s="98"/>
      <c r="K96" s="62"/>
      <c r="L96" s="62"/>
      <c r="M96" s="23"/>
      <c r="N96" s="23"/>
      <c r="O96" s="23">
        <f>M96*N96</f>
        <v>0</v>
      </c>
      <c r="P96" s="60" t="s">
        <v>54</v>
      </c>
      <c r="Q96" s="23">
        <f>N96*L96</f>
        <v>0</v>
      </c>
      <c r="R96" s="60"/>
    </row>
    <row r="97" spans="1:19" s="89" customFormat="1" x14ac:dyDescent="0.2">
      <c r="A97" s="60"/>
      <c r="B97" s="60"/>
      <c r="C97" s="6"/>
      <c r="D97" s="60" t="s">
        <v>64</v>
      </c>
      <c r="E97" s="60"/>
      <c r="F97" s="60"/>
      <c r="G97" s="58"/>
      <c r="H97" s="58"/>
      <c r="I97" s="60"/>
      <c r="J97" s="60"/>
      <c r="K97" s="61"/>
      <c r="L97" s="61">
        <v>1</v>
      </c>
      <c r="M97" s="23"/>
      <c r="N97" s="23"/>
      <c r="O97" s="23"/>
      <c r="P97" s="60"/>
      <c r="Q97" s="7"/>
      <c r="R97" s="60"/>
    </row>
    <row r="98" spans="1:19" s="89" customFormat="1" x14ac:dyDescent="0.2">
      <c r="A98" s="60"/>
      <c r="B98" s="60"/>
      <c r="C98" s="6"/>
      <c r="D98" s="60"/>
      <c r="E98" s="60"/>
      <c r="F98" s="60"/>
      <c r="G98" s="58"/>
      <c r="H98" s="58"/>
      <c r="I98" s="60"/>
      <c r="J98" s="60"/>
      <c r="K98" s="61"/>
      <c r="L98" s="61"/>
      <c r="M98" s="23"/>
      <c r="N98" s="23"/>
      <c r="O98" s="23"/>
      <c r="P98" s="60"/>
      <c r="Q98" s="7"/>
      <c r="R98" s="60"/>
    </row>
    <row r="99" spans="1:19" s="89" customFormat="1" x14ac:dyDescent="0.2">
      <c r="A99" s="60">
        <v>1</v>
      </c>
      <c r="B99" s="102" t="str">
        <f>Tickmarks!$A$5</f>
        <v>{b}</v>
      </c>
      <c r="C99" s="6" t="s">
        <v>63</v>
      </c>
      <c r="D99" s="60" t="s">
        <v>52</v>
      </c>
      <c r="E99" s="60"/>
      <c r="F99" s="60"/>
      <c r="G99" s="58"/>
      <c r="H99" s="58"/>
      <c r="I99" s="60"/>
      <c r="J99" s="60"/>
      <c r="K99" s="61"/>
      <c r="L99" s="61"/>
      <c r="M99" s="23"/>
      <c r="N99" s="23"/>
      <c r="O99" s="23"/>
      <c r="P99" s="60"/>
      <c r="Q99" s="23"/>
      <c r="R99" s="60"/>
    </row>
    <row r="100" spans="1:19" s="89" customFormat="1" x14ac:dyDescent="0.2">
      <c r="A100" s="60"/>
      <c r="B100" s="60" t="s">
        <v>212</v>
      </c>
      <c r="C100" s="6" t="s">
        <v>63</v>
      </c>
      <c r="D100" s="60" t="s">
        <v>60</v>
      </c>
      <c r="E100" s="60">
        <v>326702</v>
      </c>
      <c r="F100" s="60">
        <v>1</v>
      </c>
      <c r="G100" s="106" t="s">
        <v>268</v>
      </c>
      <c r="H100" s="106"/>
      <c r="I100" s="98">
        <v>267</v>
      </c>
      <c r="J100" s="98" t="s">
        <v>269</v>
      </c>
      <c r="K100" s="62">
        <v>1</v>
      </c>
      <c r="L100" s="62">
        <v>1</v>
      </c>
      <c r="M100" s="23">
        <f>K100-L100</f>
        <v>0</v>
      </c>
      <c r="N100" s="23">
        <v>14390</v>
      </c>
      <c r="O100" s="23">
        <f>M100*N100</f>
        <v>0</v>
      </c>
      <c r="P100" s="60" t="s">
        <v>54</v>
      </c>
      <c r="Q100" s="23">
        <f>N100*L100</f>
        <v>14390</v>
      </c>
      <c r="R100" s="60"/>
    </row>
    <row r="101" spans="1:19" s="89" customFormat="1" x14ac:dyDescent="0.2">
      <c r="A101" s="60"/>
      <c r="B101" s="60"/>
      <c r="C101" s="6"/>
      <c r="D101" s="60" t="s">
        <v>64</v>
      </c>
      <c r="E101" s="60"/>
      <c r="F101" s="60"/>
      <c r="G101" s="58"/>
      <c r="H101" s="58"/>
      <c r="I101" s="60"/>
      <c r="J101" s="60"/>
      <c r="K101" s="61"/>
      <c r="L101" s="61">
        <v>1</v>
      </c>
      <c r="M101" s="23"/>
      <c r="N101" s="23"/>
      <c r="O101" s="23"/>
      <c r="P101" s="60"/>
      <c r="Q101" s="7"/>
      <c r="R101" s="60"/>
    </row>
    <row r="102" spans="1:19" s="89" customFormat="1" x14ac:dyDescent="0.2">
      <c r="A102" s="60"/>
      <c r="B102" s="60"/>
      <c r="C102" s="6"/>
      <c r="D102" s="60"/>
      <c r="E102" s="60"/>
      <c r="F102" s="60"/>
      <c r="G102" s="58"/>
      <c r="H102" s="58"/>
      <c r="I102" s="60"/>
      <c r="J102" s="60"/>
      <c r="K102" s="61"/>
      <c r="L102" s="61"/>
      <c r="M102" s="23"/>
      <c r="N102" s="23"/>
      <c r="O102" s="23"/>
      <c r="P102" s="60"/>
      <c r="Q102" s="7"/>
      <c r="R102" s="60"/>
    </row>
    <row r="103" spans="1:19" s="89" customFormat="1" x14ac:dyDescent="0.2">
      <c r="A103" s="60">
        <v>1</v>
      </c>
      <c r="B103" s="102" t="str">
        <f>Tickmarks!$A$5</f>
        <v>{b}</v>
      </c>
      <c r="C103" s="6" t="s">
        <v>63</v>
      </c>
      <c r="D103" s="60" t="s">
        <v>52</v>
      </c>
      <c r="E103" s="60"/>
      <c r="F103" s="60"/>
      <c r="G103" s="58"/>
      <c r="H103" s="58"/>
      <c r="I103" s="60"/>
      <c r="J103" s="60"/>
      <c r="K103" s="61"/>
      <c r="L103" s="61"/>
      <c r="M103" s="23"/>
      <c r="N103" s="23"/>
      <c r="O103" s="23"/>
      <c r="P103" s="60"/>
      <c r="Q103" s="23"/>
      <c r="R103" s="60"/>
    </row>
    <row r="104" spans="1:19" s="89" customFormat="1" x14ac:dyDescent="0.2">
      <c r="A104" s="60"/>
      <c r="B104" s="60" t="s">
        <v>215</v>
      </c>
      <c r="C104" s="6" t="s">
        <v>63</v>
      </c>
      <c r="D104" s="60" t="s">
        <v>60</v>
      </c>
      <c r="E104" s="60">
        <v>328103</v>
      </c>
      <c r="F104" s="60">
        <v>5</v>
      </c>
      <c r="G104" s="106" t="s">
        <v>266</v>
      </c>
      <c r="H104" s="106"/>
      <c r="I104" s="98">
        <v>281</v>
      </c>
      <c r="J104" s="98" t="s">
        <v>267</v>
      </c>
      <c r="K104" s="62">
        <v>1</v>
      </c>
      <c r="L104" s="62">
        <v>1</v>
      </c>
      <c r="M104" s="23">
        <f>K104-L104</f>
        <v>0</v>
      </c>
      <c r="N104" s="23">
        <v>32990</v>
      </c>
      <c r="O104" s="23">
        <f>M104*N104</f>
        <v>0</v>
      </c>
      <c r="P104" s="60" t="s">
        <v>54</v>
      </c>
      <c r="Q104" s="23">
        <f>N104*L104</f>
        <v>32990</v>
      </c>
      <c r="R104" s="60"/>
    </row>
    <row r="105" spans="1:19" s="89" customFormat="1" x14ac:dyDescent="0.2">
      <c r="A105" s="60"/>
      <c r="B105" s="60"/>
      <c r="C105" s="6"/>
      <c r="D105" s="60" t="s">
        <v>64</v>
      </c>
      <c r="E105" s="60"/>
      <c r="F105" s="60"/>
      <c r="G105" s="105"/>
      <c r="H105" s="105"/>
      <c r="I105" s="98"/>
      <c r="J105" s="98"/>
      <c r="K105" s="29"/>
      <c r="L105" s="61">
        <v>1</v>
      </c>
      <c r="M105" s="23"/>
      <c r="N105" s="23"/>
      <c r="O105" s="23"/>
      <c r="P105" s="60"/>
      <c r="Q105" s="7"/>
      <c r="R105" s="60"/>
    </row>
    <row r="106" spans="1:19" s="89" customFormat="1" x14ac:dyDescent="0.2">
      <c r="A106" s="87"/>
      <c r="B106" s="60"/>
      <c r="C106" s="6"/>
      <c r="D106" s="60"/>
      <c r="E106" s="60"/>
      <c r="F106" s="60"/>
      <c r="G106" s="58"/>
      <c r="H106" s="58"/>
      <c r="I106" s="60"/>
      <c r="J106" s="60"/>
      <c r="K106" s="29"/>
      <c r="R106" s="60"/>
    </row>
    <row r="107" spans="1:19" x14ac:dyDescent="0.2">
      <c r="A107" s="56">
        <v>1</v>
      </c>
      <c r="B107" s="60" t="s">
        <v>231</v>
      </c>
      <c r="C107" s="6" t="s">
        <v>63</v>
      </c>
      <c r="D107" s="60" t="s">
        <v>52</v>
      </c>
      <c r="E107" s="60">
        <v>300829</v>
      </c>
      <c r="F107" s="60">
        <v>6</v>
      </c>
      <c r="G107" s="58" t="s">
        <v>74</v>
      </c>
      <c r="H107" s="58"/>
      <c r="I107" s="60">
        <v>291</v>
      </c>
      <c r="J107" s="60" t="s">
        <v>232</v>
      </c>
      <c r="K107" s="61">
        <v>1</v>
      </c>
      <c r="L107" s="61">
        <v>1</v>
      </c>
      <c r="M107" s="23">
        <f>K107-L107</f>
        <v>0</v>
      </c>
      <c r="N107" s="23">
        <v>28200</v>
      </c>
      <c r="O107" s="23">
        <f>M107*N107</f>
        <v>0</v>
      </c>
      <c r="P107" s="60" t="s">
        <v>54</v>
      </c>
      <c r="Q107" s="23">
        <f>N107*L107</f>
        <v>28200</v>
      </c>
      <c r="R107" s="56"/>
      <c r="S107" s="30"/>
    </row>
    <row r="108" spans="1:19" x14ac:dyDescent="0.2">
      <c r="A108" s="56"/>
      <c r="B108" s="102" t="str">
        <f>Tickmarks!$A$3</f>
        <v>{a}</v>
      </c>
      <c r="C108" s="6" t="s">
        <v>63</v>
      </c>
      <c r="D108" s="60" t="s">
        <v>60</v>
      </c>
      <c r="E108" s="60"/>
      <c r="F108" s="60"/>
      <c r="G108" s="105"/>
      <c r="H108" s="105"/>
      <c r="I108" s="98"/>
      <c r="J108" s="98"/>
      <c r="K108" s="62"/>
      <c r="L108" s="62"/>
      <c r="M108" s="23"/>
      <c r="N108" s="23"/>
      <c r="O108" s="23"/>
      <c r="P108" s="60"/>
      <c r="Q108" s="23"/>
      <c r="R108" s="56"/>
      <c r="S108" s="30"/>
    </row>
    <row r="109" spans="1:19" s="89" customFormat="1" ht="13.5" thickBot="1" x14ac:dyDescent="0.25">
      <c r="A109" s="60"/>
      <c r="B109" s="60"/>
      <c r="C109" s="6"/>
      <c r="D109" s="60" t="s">
        <v>64</v>
      </c>
      <c r="E109" s="60"/>
      <c r="F109" s="60"/>
      <c r="G109" s="58"/>
      <c r="H109" s="58"/>
      <c r="I109" s="60"/>
      <c r="J109" s="60"/>
      <c r="K109" s="61"/>
      <c r="L109" s="61">
        <v>1</v>
      </c>
      <c r="M109" s="23"/>
      <c r="N109" s="23"/>
      <c r="O109" s="23"/>
      <c r="P109" s="60"/>
      <c r="Q109" s="103">
        <f>SUM(Q10:Q108)</f>
        <v>230596.8</v>
      </c>
      <c r="R109" s="60"/>
    </row>
    <row r="110" spans="1:19" s="8" customFormat="1" ht="14.25" thickTop="1" thickBot="1" x14ac:dyDescent="0.25">
      <c r="A110" s="18">
        <f>SUM(A10:A109)</f>
        <v>25</v>
      </c>
      <c r="B110" s="64"/>
      <c r="C110" s="90"/>
      <c r="D110" s="95"/>
      <c r="E110" s="64"/>
      <c r="F110" s="64"/>
      <c r="G110" s="107"/>
      <c r="H110" s="107"/>
      <c r="I110" s="9"/>
      <c r="J110" s="65"/>
      <c r="K110" s="29"/>
      <c r="L110" s="29"/>
      <c r="M110" s="80"/>
      <c r="N110" s="66"/>
      <c r="O110" s="80"/>
      <c r="P110" s="80"/>
      <c r="Q110" s="26"/>
      <c r="R110" s="55"/>
    </row>
    <row r="111" spans="1:19" s="8" customFormat="1" ht="13.5" thickTop="1" x14ac:dyDescent="0.2">
      <c r="A111" s="9"/>
      <c r="B111" s="64"/>
      <c r="C111" s="90"/>
      <c r="D111" s="95"/>
      <c r="E111" s="64"/>
      <c r="F111" s="64"/>
      <c r="G111" s="107"/>
      <c r="H111" s="107"/>
      <c r="I111" s="9"/>
      <c r="J111" s="65"/>
      <c r="K111" s="29"/>
      <c r="L111" s="29"/>
      <c r="M111" s="80"/>
      <c r="N111" s="66"/>
      <c r="O111" s="80"/>
      <c r="P111" s="80"/>
      <c r="Q111" s="26"/>
      <c r="R111" s="55"/>
    </row>
    <row r="112" spans="1:19" x14ac:dyDescent="0.2">
      <c r="A112" s="56"/>
      <c r="D112" s="89"/>
      <c r="K112" s="29"/>
      <c r="L112" s="29"/>
      <c r="M112" s="96"/>
      <c r="O112" s="96"/>
      <c r="P112" s="96"/>
      <c r="Q112" s="31"/>
      <c r="S112" s="30"/>
    </row>
    <row r="113" spans="1:19" x14ac:dyDescent="0.2">
      <c r="D113" s="89"/>
      <c r="K113" s="84"/>
      <c r="L113" s="84"/>
      <c r="M113" s="96"/>
      <c r="O113" s="96"/>
      <c r="P113" s="96"/>
      <c r="Q113" s="31"/>
      <c r="S113" s="30"/>
    </row>
    <row r="114" spans="1:19" x14ac:dyDescent="0.2">
      <c r="A114" s="1" t="s">
        <v>19</v>
      </c>
      <c r="D114" s="91"/>
      <c r="E114" s="1"/>
      <c r="F114" s="1"/>
      <c r="K114" s="84"/>
      <c r="L114" s="84"/>
      <c r="M114" s="22"/>
      <c r="O114" s="96"/>
      <c r="P114" s="96"/>
      <c r="Q114" s="31"/>
      <c r="S114" s="30"/>
    </row>
    <row r="115" spans="1:19" x14ac:dyDescent="0.2">
      <c r="D115" s="89"/>
      <c r="K115" s="84"/>
      <c r="L115" s="84"/>
      <c r="M115" s="22"/>
      <c r="O115" s="96"/>
      <c r="P115" s="96"/>
      <c r="Q115" s="31"/>
      <c r="S115" s="30"/>
    </row>
    <row r="116" spans="1:19" x14ac:dyDescent="0.2">
      <c r="A116" s="1" t="s">
        <v>50</v>
      </c>
      <c r="C116" s="1"/>
      <c r="D116" s="91"/>
      <c r="E116" s="1"/>
      <c r="F116" s="1"/>
      <c r="G116" s="91"/>
      <c r="H116" s="91"/>
      <c r="I116" s="1"/>
      <c r="J116" s="1"/>
      <c r="K116" s="85"/>
      <c r="L116" s="84"/>
      <c r="M116" s="22"/>
      <c r="O116" s="96"/>
      <c r="P116" s="96"/>
      <c r="Q116" s="31"/>
      <c r="S116" s="30"/>
    </row>
    <row r="117" spans="1:19" x14ac:dyDescent="0.2">
      <c r="D117" s="89"/>
      <c r="K117" s="84"/>
      <c r="L117" s="84"/>
      <c r="M117" s="22"/>
      <c r="O117" s="96"/>
      <c r="P117" s="96"/>
      <c r="Q117" s="31"/>
      <c r="S117" s="30"/>
    </row>
    <row r="118" spans="1:19" x14ac:dyDescent="0.2">
      <c r="D118" s="89"/>
      <c r="K118" s="84"/>
      <c r="L118" s="84"/>
      <c r="M118" s="22"/>
      <c r="O118" s="96"/>
      <c r="P118" s="96"/>
      <c r="Q118" s="31"/>
      <c r="S118" s="30"/>
    </row>
    <row r="119" spans="1:19" x14ac:dyDescent="0.2">
      <c r="D119" s="89"/>
      <c r="K119" s="84"/>
      <c r="L119" s="84"/>
      <c r="M119" s="22"/>
      <c r="O119" s="96"/>
      <c r="P119" s="96"/>
      <c r="Q119" s="31"/>
      <c r="S119" s="30"/>
    </row>
    <row r="120" spans="1:19" x14ac:dyDescent="0.2">
      <c r="D120" s="89"/>
      <c r="K120" s="84"/>
      <c r="L120" s="84"/>
      <c r="M120" s="22"/>
      <c r="O120" s="96"/>
      <c r="P120" s="96"/>
      <c r="Q120" s="31"/>
      <c r="S120" s="30"/>
    </row>
    <row r="121" spans="1:19" x14ac:dyDescent="0.2">
      <c r="D121" s="89"/>
      <c r="K121" s="84"/>
      <c r="L121" s="84"/>
      <c r="M121" s="22"/>
      <c r="Q121" s="31"/>
      <c r="S121" s="30"/>
    </row>
    <row r="122" spans="1:19" x14ac:dyDescent="0.2">
      <c r="D122" s="89"/>
      <c r="K122" s="84"/>
      <c r="L122" s="84"/>
      <c r="M122" s="22"/>
      <c r="Q122" s="31"/>
      <c r="S122" s="30"/>
    </row>
    <row r="123" spans="1:19" x14ac:dyDescent="0.2">
      <c r="D123" s="89"/>
      <c r="K123" s="84"/>
      <c r="L123" s="84"/>
      <c r="M123" s="22"/>
      <c r="Q123" s="31"/>
      <c r="S123" s="30"/>
    </row>
    <row r="124" spans="1:19" x14ac:dyDescent="0.2">
      <c r="D124" s="89"/>
      <c r="K124" s="84"/>
      <c r="L124" s="84"/>
      <c r="M124" s="22"/>
      <c r="Q124" s="31"/>
      <c r="S124" s="30"/>
    </row>
    <row r="125" spans="1:19" x14ac:dyDescent="0.2">
      <c r="D125" s="89"/>
      <c r="K125" s="84"/>
      <c r="L125" s="84"/>
      <c r="M125" s="22"/>
      <c r="Q125" s="31"/>
      <c r="S125" s="30"/>
    </row>
    <row r="126" spans="1:19" x14ac:dyDescent="0.2">
      <c r="D126" s="89"/>
      <c r="K126" s="84"/>
      <c r="L126" s="84"/>
      <c r="M126" s="22"/>
      <c r="Q126" s="31"/>
      <c r="S126" s="30"/>
    </row>
    <row r="127" spans="1:19" x14ac:dyDescent="0.2">
      <c r="D127" s="89"/>
      <c r="K127" s="84"/>
      <c r="L127" s="84"/>
      <c r="M127" s="22"/>
      <c r="Q127" s="31"/>
      <c r="S127" s="30"/>
    </row>
    <row r="128" spans="1:19" x14ac:dyDescent="0.2">
      <c r="D128" s="89"/>
      <c r="K128" s="84"/>
      <c r="L128" s="84"/>
      <c r="M128" s="22"/>
      <c r="Q128" s="31"/>
      <c r="S128" s="30"/>
    </row>
    <row r="129" spans="4:19" x14ac:dyDescent="0.2">
      <c r="D129" s="89"/>
      <c r="K129" s="84"/>
      <c r="L129" s="84"/>
      <c r="M129" s="22"/>
      <c r="Q129" s="31"/>
      <c r="S129" s="30"/>
    </row>
    <row r="130" spans="4:19" x14ac:dyDescent="0.2">
      <c r="D130" s="89"/>
      <c r="K130" s="84"/>
      <c r="L130" s="84"/>
      <c r="M130" s="22"/>
      <c r="Q130" s="31"/>
      <c r="S130" s="30"/>
    </row>
    <row r="131" spans="4:19" x14ac:dyDescent="0.2">
      <c r="D131" s="89"/>
      <c r="K131" s="84"/>
      <c r="L131" s="84"/>
      <c r="M131" s="22"/>
      <c r="Q131" s="31"/>
      <c r="S131" s="30"/>
    </row>
    <row r="132" spans="4:19" x14ac:dyDescent="0.2">
      <c r="D132" s="89"/>
      <c r="K132" s="84"/>
      <c r="L132" s="84"/>
      <c r="M132" s="22"/>
      <c r="Q132" s="31"/>
      <c r="S132" s="30"/>
    </row>
    <row r="133" spans="4:19" x14ac:dyDescent="0.2">
      <c r="D133" s="89"/>
      <c r="K133" s="84"/>
      <c r="L133" s="84"/>
      <c r="M133" s="22"/>
      <c r="Q133" s="31"/>
      <c r="S133" s="30"/>
    </row>
    <row r="134" spans="4:19" x14ac:dyDescent="0.2">
      <c r="D134" s="89"/>
      <c r="K134" s="84"/>
      <c r="L134" s="84"/>
      <c r="M134" s="22"/>
      <c r="Q134" s="31"/>
      <c r="S134" s="30"/>
    </row>
    <row r="135" spans="4:19" x14ac:dyDescent="0.2">
      <c r="D135" s="89"/>
      <c r="K135" s="84"/>
      <c r="L135" s="84"/>
      <c r="M135" s="22"/>
      <c r="Q135" s="31"/>
      <c r="S135" s="30"/>
    </row>
    <row r="136" spans="4:19" x14ac:dyDescent="0.2">
      <c r="D136" s="89"/>
      <c r="K136" s="84"/>
      <c r="L136" s="84"/>
      <c r="M136" s="22"/>
      <c r="Q136" s="31"/>
      <c r="S136" s="30"/>
    </row>
    <row r="137" spans="4:19" x14ac:dyDescent="0.2">
      <c r="D137" s="89"/>
      <c r="K137" s="86"/>
      <c r="L137" s="84"/>
    </row>
    <row r="138" spans="4:19" x14ac:dyDescent="0.2">
      <c r="D138" s="89"/>
      <c r="K138" s="86"/>
      <c r="L138" s="84"/>
    </row>
    <row r="139" spans="4:19" x14ac:dyDescent="0.2">
      <c r="D139" s="89"/>
      <c r="K139" s="86"/>
      <c r="L139" s="84"/>
    </row>
    <row r="140" spans="4:19" x14ac:dyDescent="0.2">
      <c r="D140" s="89"/>
    </row>
    <row r="141" spans="4:19" x14ac:dyDescent="0.2">
      <c r="D141" s="89"/>
    </row>
    <row r="142" spans="4:19" x14ac:dyDescent="0.2">
      <c r="D142" s="89"/>
    </row>
    <row r="143" spans="4:19" x14ac:dyDescent="0.2">
      <c r="D143" s="89"/>
    </row>
    <row r="144" spans="4:19" x14ac:dyDescent="0.2">
      <c r="D144" s="89"/>
    </row>
    <row r="145" spans="4:4" x14ac:dyDescent="0.2">
      <c r="D145" s="89"/>
    </row>
    <row r="541" spans="38:38" x14ac:dyDescent="0.2">
      <c r="AL541" s="30" t="s">
        <v>56</v>
      </c>
    </row>
    <row r="549" spans="11:11" x14ac:dyDescent="0.2">
      <c r="K549" s="30" t="s">
        <v>57</v>
      </c>
    </row>
  </sheetData>
  <mergeCells count="1">
    <mergeCell ref="B63:J63"/>
  </mergeCells>
  <printOptions gridLines="1"/>
  <pageMargins left="0.39370078740157483" right="0.39370078740157483" top="0.39370078740157483" bottom="0.39370078740157483" header="0.51181102362204722" footer="0.51181102362204722"/>
  <pageSetup paperSize="9" scale="60" orientation="landscape" r:id="rId1"/>
  <headerFooter alignWithMargins="0">
    <oddHeader>&amp;LAeon Stocktake summary 2007&amp;RPreparer: KL 19/11/2007Reviewer: [                    ]5461-1: &amp;P/&amp;N</oddHeader>
    <oddFooter>&amp;LAeon Stores (HK) - 31.12.2007 (final audit) Period End: 31/12/2007&amp;R&amp;D &amp;T</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FFFF00"/>
  </sheetPr>
  <dimension ref="A1:N91"/>
  <sheetViews>
    <sheetView showGridLines="0" zoomScale="70" zoomScaleNormal="70" zoomScaleSheetLayoutView="70" workbookViewId="0">
      <pane ySplit="7" topLeftCell="A8" activePane="bottomLeft" state="frozenSplit"/>
      <selection activeCell="H22" sqref="H22"/>
      <selection pane="bottomLeft" activeCell="N10" sqref="N10"/>
    </sheetView>
  </sheetViews>
  <sheetFormatPr defaultColWidth="9" defaultRowHeight="15" x14ac:dyDescent="0.25"/>
  <cols>
    <col min="1" max="1" width="9" style="244"/>
    <col min="2" max="2" width="14.125" style="244" customWidth="1"/>
    <col min="3" max="3" width="22.125" style="244" customWidth="1"/>
    <col min="4" max="5" width="12.125" style="244" customWidth="1"/>
    <col min="6" max="6" width="15.875" style="244" bestFit="1" customWidth="1"/>
    <col min="7" max="7" width="14" style="244" bestFit="1" customWidth="1"/>
    <col min="8" max="8" width="17" style="244" customWidth="1"/>
    <col min="9" max="9" width="21.625" style="244" customWidth="1"/>
    <col min="10" max="11" width="14" style="244" customWidth="1"/>
    <col min="12" max="12" width="13.125" style="245" bestFit="1" customWidth="1"/>
    <col min="13" max="13" width="31.125" style="268" customWidth="1"/>
    <col min="14" max="14" width="13.625" style="244" customWidth="1"/>
    <col min="15" max="16384" width="9" style="244"/>
  </cols>
  <sheetData>
    <row r="1" spans="1:14" x14ac:dyDescent="0.25">
      <c r="A1" s="224" t="s">
        <v>361</v>
      </c>
      <c r="B1" s="225"/>
      <c r="C1" s="225"/>
      <c r="D1" s="225"/>
      <c r="E1" s="225"/>
      <c r="F1" s="225"/>
      <c r="G1" s="225"/>
      <c r="H1" s="318"/>
      <c r="I1" s="318"/>
      <c r="J1" s="318"/>
      <c r="K1" s="318"/>
      <c r="L1" s="225"/>
      <c r="M1" s="225"/>
    </row>
    <row r="2" spans="1:14" s="215" customFormat="1" x14ac:dyDescent="0.25">
      <c r="A2" s="432" t="s">
        <v>1</v>
      </c>
      <c r="B2" s="433"/>
      <c r="C2" s="226" t="s">
        <v>364</v>
      </c>
      <c r="D2" s="222"/>
      <c r="E2" s="222"/>
      <c r="F2" s="222"/>
      <c r="G2" s="222"/>
      <c r="H2" s="222"/>
      <c r="I2" s="222"/>
      <c r="J2" s="222"/>
      <c r="K2" s="222"/>
      <c r="L2" s="222"/>
      <c r="M2" s="222"/>
    </row>
    <row r="3" spans="1:14" s="215" customFormat="1" x14ac:dyDescent="0.25">
      <c r="A3" s="432" t="s">
        <v>2</v>
      </c>
      <c r="B3" s="433"/>
      <c r="C3" s="221" t="s">
        <v>365</v>
      </c>
      <c r="D3" s="222"/>
      <c r="E3" s="222"/>
      <c r="F3" s="222"/>
      <c r="G3" s="222"/>
      <c r="H3" s="222"/>
      <c r="I3" s="222"/>
      <c r="J3" s="222"/>
      <c r="K3" s="222"/>
      <c r="L3" s="222"/>
      <c r="M3" s="222"/>
    </row>
    <row r="4" spans="1:14" s="215" customFormat="1" x14ac:dyDescent="0.25">
      <c r="A4" s="432" t="s">
        <v>0</v>
      </c>
      <c r="B4" s="433"/>
      <c r="C4" s="227">
        <v>44384</v>
      </c>
      <c r="D4" s="222"/>
      <c r="E4" s="222"/>
      <c r="F4" s="222"/>
      <c r="G4" s="222"/>
      <c r="H4" s="222"/>
      <c r="I4" s="222"/>
      <c r="J4" s="222"/>
      <c r="K4" s="222"/>
      <c r="L4" s="222"/>
      <c r="M4" s="222"/>
    </row>
    <row r="5" spans="1:14" s="215" customFormat="1" x14ac:dyDescent="0.25">
      <c r="A5" s="432" t="s">
        <v>3</v>
      </c>
      <c r="B5" s="433"/>
      <c r="C5" s="221" t="s">
        <v>435</v>
      </c>
      <c r="D5" s="222"/>
      <c r="E5" s="222"/>
      <c r="F5" s="222"/>
      <c r="G5" s="222"/>
      <c r="H5" s="222"/>
      <c r="I5" s="222"/>
      <c r="J5" s="222"/>
      <c r="K5" s="222"/>
      <c r="L5" s="222"/>
      <c r="M5" s="222"/>
    </row>
    <row r="6" spans="1:14" s="215" customFormat="1" x14ac:dyDescent="0.25">
      <c r="A6" s="432" t="s">
        <v>4</v>
      </c>
      <c r="B6" s="433"/>
      <c r="C6" s="226" t="s">
        <v>65</v>
      </c>
      <c r="D6" s="222"/>
      <c r="E6" s="222"/>
      <c r="F6" s="222"/>
      <c r="G6" s="222"/>
      <c r="H6" s="222"/>
      <c r="I6" s="222"/>
      <c r="J6" s="222"/>
      <c r="K6" s="222"/>
      <c r="L6" s="222"/>
      <c r="M6" s="222"/>
    </row>
    <row r="7" spans="1:14" s="251" customFormat="1" x14ac:dyDescent="0.25">
      <c r="A7" s="246" t="s">
        <v>5</v>
      </c>
      <c r="B7" s="246"/>
      <c r="C7" s="247"/>
      <c r="D7" s="247"/>
      <c r="E7" s="247"/>
      <c r="F7" s="247"/>
      <c r="G7" s="246"/>
      <c r="H7" s="248"/>
      <c r="I7" s="248"/>
      <c r="J7" s="248"/>
      <c r="K7" s="248"/>
      <c r="L7" s="218"/>
      <c r="M7" s="249"/>
    </row>
    <row r="8" spans="1:14" s="252" customFormat="1" ht="53.25" customHeight="1" x14ac:dyDescent="0.25">
      <c r="A8" s="235" t="s">
        <v>6</v>
      </c>
      <c r="B8" s="236" t="s">
        <v>273</v>
      </c>
      <c r="C8" s="236" t="s">
        <v>274</v>
      </c>
      <c r="D8" s="236" t="s">
        <v>275</v>
      </c>
      <c r="E8" s="236" t="s">
        <v>628</v>
      </c>
      <c r="F8" s="212" t="s">
        <v>450</v>
      </c>
      <c r="G8" s="212" t="s">
        <v>451</v>
      </c>
      <c r="H8" s="310" t="s">
        <v>629</v>
      </c>
      <c r="I8" s="311" t="s">
        <v>630</v>
      </c>
      <c r="J8" s="237" t="s">
        <v>276</v>
      </c>
      <c r="K8" s="237" t="s">
        <v>277</v>
      </c>
      <c r="L8" s="236" t="s">
        <v>15</v>
      </c>
      <c r="M8" s="242" t="s">
        <v>17</v>
      </c>
      <c r="N8" s="299" t="s">
        <v>285</v>
      </c>
    </row>
    <row r="9" spans="1:14" s="254" customFormat="1" x14ac:dyDescent="0.25">
      <c r="A9" s="255">
        <v>1</v>
      </c>
      <c r="B9" s="264" t="s">
        <v>446</v>
      </c>
      <c r="C9" s="264" t="s">
        <v>442</v>
      </c>
      <c r="D9" s="256" t="s">
        <v>289</v>
      </c>
      <c r="E9" s="265">
        <v>19467</v>
      </c>
      <c r="F9" s="265">
        <v>29419</v>
      </c>
      <c r="G9" s="265">
        <v>29419</v>
      </c>
      <c r="H9" s="258">
        <f t="shared" ref="H9:H11" si="0">G9-F9</f>
        <v>0</v>
      </c>
      <c r="I9" s="258">
        <f>G9-E9</f>
        <v>9952</v>
      </c>
      <c r="J9" s="259">
        <v>9952</v>
      </c>
      <c r="K9" s="258">
        <f t="shared" ref="K9:K11" si="1">I9-J9</f>
        <v>0</v>
      </c>
      <c r="L9" s="259" t="s">
        <v>54</v>
      </c>
      <c r="M9" s="334" t="s">
        <v>426</v>
      </c>
      <c r="N9" s="427" t="s">
        <v>708</v>
      </c>
    </row>
    <row r="10" spans="1:14" s="254" customFormat="1" x14ac:dyDescent="0.25">
      <c r="A10" s="255">
        <v>2</v>
      </c>
      <c r="B10" s="264" t="s">
        <v>447</v>
      </c>
      <c r="C10" s="264" t="s">
        <v>442</v>
      </c>
      <c r="D10" s="256" t="s">
        <v>289</v>
      </c>
      <c r="E10" s="265">
        <v>1050</v>
      </c>
      <c r="F10" s="265">
        <v>11328</v>
      </c>
      <c r="G10" s="265">
        <v>11328</v>
      </c>
      <c r="H10" s="258">
        <f t="shared" si="0"/>
        <v>0</v>
      </c>
      <c r="I10" s="258">
        <f>G10-E10</f>
        <v>10278</v>
      </c>
      <c r="J10" s="259">
        <v>10278</v>
      </c>
      <c r="K10" s="258">
        <f t="shared" si="1"/>
        <v>0</v>
      </c>
      <c r="L10" s="259" t="s">
        <v>54</v>
      </c>
      <c r="M10" s="334" t="s">
        <v>426</v>
      </c>
      <c r="N10" s="427" t="s">
        <v>709</v>
      </c>
    </row>
    <row r="11" spans="1:14" s="254" customFormat="1" x14ac:dyDescent="0.25">
      <c r="A11" s="276">
        <v>3</v>
      </c>
      <c r="B11" s="392" t="s">
        <v>448</v>
      </c>
      <c r="C11" s="392" t="s">
        <v>449</v>
      </c>
      <c r="D11" s="277" t="s">
        <v>289</v>
      </c>
      <c r="E11" s="365"/>
      <c r="F11" s="393">
        <v>1200</v>
      </c>
      <c r="G11" s="393">
        <v>1200</v>
      </c>
      <c r="H11" s="279">
        <f t="shared" si="0"/>
        <v>0</v>
      </c>
      <c r="I11" s="279">
        <f>G11-E11</f>
        <v>1200</v>
      </c>
      <c r="J11" s="280">
        <v>1200</v>
      </c>
      <c r="K11" s="279">
        <f t="shared" si="1"/>
        <v>0</v>
      </c>
      <c r="L11" s="280" t="s">
        <v>54</v>
      </c>
      <c r="M11" s="334" t="s">
        <v>426</v>
      </c>
      <c r="N11" s="427" t="s">
        <v>710</v>
      </c>
    </row>
    <row r="12" spans="1:14" x14ac:dyDescent="0.25">
      <c r="A12" s="361"/>
      <c r="B12" s="225"/>
      <c r="C12" s="225"/>
      <c r="D12" s="225"/>
      <c r="E12" s="225"/>
      <c r="F12" s="225"/>
      <c r="G12" s="225"/>
      <c r="H12" s="225"/>
      <c r="I12" s="225"/>
      <c r="J12" s="318"/>
      <c r="K12" s="318"/>
      <c r="L12" s="318"/>
      <c r="M12" s="318"/>
    </row>
    <row r="13" spans="1:14" x14ac:dyDescent="0.25">
      <c r="A13" s="361"/>
      <c r="B13" s="225"/>
      <c r="C13" s="225"/>
      <c r="D13" s="225"/>
      <c r="E13" s="225"/>
      <c r="F13" s="225"/>
      <c r="G13" s="225"/>
      <c r="H13" s="225"/>
      <c r="I13" s="225"/>
      <c r="J13" s="318"/>
      <c r="K13" s="318"/>
      <c r="L13" s="318"/>
      <c r="M13" s="318"/>
    </row>
    <row r="14" spans="1:14" x14ac:dyDescent="0.25">
      <c r="A14" s="361"/>
      <c r="B14" s="225"/>
      <c r="C14" s="225"/>
      <c r="D14" s="225"/>
      <c r="E14" s="225"/>
      <c r="F14" s="225"/>
      <c r="G14" s="225"/>
      <c r="H14" s="225"/>
      <c r="I14" s="225"/>
      <c r="J14" s="318"/>
      <c r="K14" s="318"/>
      <c r="L14" s="318"/>
      <c r="M14" s="374"/>
    </row>
    <row r="15" spans="1:14" x14ac:dyDescent="0.25">
      <c r="A15" s="361"/>
      <c r="B15" s="225"/>
      <c r="C15" s="225"/>
      <c r="D15" s="376"/>
      <c r="E15" s="376"/>
      <c r="F15" s="376"/>
      <c r="G15" s="225"/>
      <c r="H15" s="225"/>
      <c r="I15" s="375"/>
      <c r="J15" s="376"/>
      <c r="K15" s="318"/>
      <c r="L15" s="318"/>
      <c r="M15" s="376"/>
      <c r="N15" s="342"/>
    </row>
    <row r="16" spans="1:14" x14ac:dyDescent="0.25">
      <c r="A16" s="361"/>
      <c r="B16" s="377" t="s">
        <v>616</v>
      </c>
      <c r="C16" s="225"/>
      <c r="D16" s="378" t="s">
        <v>621</v>
      </c>
      <c r="E16" s="378"/>
      <c r="F16" s="225"/>
      <c r="G16" s="225"/>
      <c r="H16" s="225"/>
      <c r="I16" s="378" t="s">
        <v>618</v>
      </c>
      <c r="J16" s="225"/>
      <c r="K16" s="318"/>
      <c r="L16" s="318"/>
      <c r="M16" s="379" t="s">
        <v>424</v>
      </c>
      <c r="N16" s="343"/>
    </row>
    <row r="17" spans="1:14" x14ac:dyDescent="0.25">
      <c r="A17" s="361"/>
      <c r="B17" s="224" t="s">
        <v>617</v>
      </c>
      <c r="C17" s="225"/>
      <c r="D17" s="380" t="s">
        <v>617</v>
      </c>
      <c r="E17" s="380"/>
      <c r="F17" s="225"/>
      <c r="G17" s="225"/>
      <c r="H17" s="225"/>
      <c r="I17" s="380" t="s">
        <v>623</v>
      </c>
      <c r="J17" s="225"/>
      <c r="K17" s="318"/>
      <c r="L17" s="318"/>
      <c r="M17" s="374" t="s">
        <v>619</v>
      </c>
      <c r="N17" s="245"/>
    </row>
    <row r="18" spans="1:14" x14ac:dyDescent="0.25">
      <c r="A18" s="361"/>
      <c r="B18" s="224" t="s">
        <v>622</v>
      </c>
      <c r="C18" s="225"/>
      <c r="D18" s="380" t="s">
        <v>622</v>
      </c>
      <c r="E18" s="380"/>
      <c r="F18" s="225"/>
      <c r="G18" s="225"/>
      <c r="H18" s="225"/>
      <c r="I18" s="380" t="s">
        <v>622</v>
      </c>
      <c r="J18" s="225"/>
      <c r="K18" s="318"/>
      <c r="L18" s="318"/>
      <c r="M18" s="374" t="s">
        <v>620</v>
      </c>
      <c r="N18" s="245"/>
    </row>
    <row r="19" spans="1:14" x14ac:dyDescent="0.25">
      <c r="H19" s="245"/>
      <c r="I19" s="245"/>
      <c r="J19" s="245"/>
      <c r="K19" s="245"/>
      <c r="L19" s="244"/>
      <c r="M19" s="244"/>
    </row>
    <row r="20" spans="1:14" x14ac:dyDescent="0.25">
      <c r="H20" s="245"/>
      <c r="I20" s="245"/>
      <c r="J20" s="245"/>
      <c r="K20" s="245"/>
      <c r="L20" s="244"/>
      <c r="M20" s="244"/>
    </row>
    <row r="21" spans="1:14" x14ac:dyDescent="0.25">
      <c r="H21" s="245"/>
      <c r="I21" s="245"/>
      <c r="J21" s="245"/>
      <c r="K21" s="245"/>
      <c r="L21" s="244"/>
      <c r="M21" s="244"/>
    </row>
    <row r="22" spans="1:14" x14ac:dyDescent="0.25">
      <c r="H22" s="245"/>
      <c r="I22" s="245"/>
      <c r="J22" s="245"/>
      <c r="K22" s="245"/>
      <c r="L22" s="244"/>
      <c r="M22" s="244"/>
    </row>
    <row r="23" spans="1:14" x14ac:dyDescent="0.25">
      <c r="H23" s="245"/>
      <c r="I23" s="245"/>
      <c r="J23" s="245"/>
      <c r="K23" s="245"/>
      <c r="L23" s="244"/>
      <c r="M23" s="244"/>
    </row>
    <row r="24" spans="1:14" x14ac:dyDescent="0.25">
      <c r="H24" s="245"/>
      <c r="I24" s="245"/>
      <c r="J24" s="245"/>
      <c r="K24" s="245"/>
      <c r="L24" s="244"/>
      <c r="M24" s="244"/>
    </row>
    <row r="25" spans="1:14" x14ac:dyDescent="0.25">
      <c r="H25" s="245"/>
      <c r="I25" s="245"/>
      <c r="J25" s="245"/>
      <c r="K25" s="245"/>
      <c r="L25" s="244"/>
      <c r="M25" s="244"/>
    </row>
    <row r="26" spans="1:14" x14ac:dyDescent="0.25">
      <c r="H26" s="245"/>
      <c r="I26" s="245"/>
      <c r="J26" s="245"/>
      <c r="K26" s="245"/>
      <c r="L26" s="244"/>
      <c r="M26" s="244"/>
    </row>
    <row r="27" spans="1:14" x14ac:dyDescent="0.25">
      <c r="H27" s="245"/>
      <c r="I27" s="245"/>
      <c r="J27" s="245"/>
      <c r="K27" s="245"/>
      <c r="L27" s="244"/>
      <c r="M27" s="244"/>
    </row>
    <row r="28" spans="1:14" x14ac:dyDescent="0.25">
      <c r="H28" s="245"/>
      <c r="I28" s="245"/>
      <c r="J28" s="245"/>
      <c r="K28" s="245"/>
      <c r="L28" s="244"/>
      <c r="M28" s="244"/>
    </row>
    <row r="29" spans="1:14" x14ac:dyDescent="0.25">
      <c r="H29" s="245"/>
      <c r="I29" s="245"/>
      <c r="J29" s="245"/>
      <c r="K29" s="245"/>
      <c r="L29" s="244"/>
      <c r="M29" s="244"/>
    </row>
    <row r="30" spans="1:14" x14ac:dyDescent="0.25">
      <c r="H30" s="245"/>
      <c r="I30" s="245"/>
      <c r="J30" s="245"/>
      <c r="K30" s="245"/>
      <c r="L30" s="244"/>
      <c r="M30" s="244"/>
    </row>
    <row r="31" spans="1:14" x14ac:dyDescent="0.25">
      <c r="H31" s="245"/>
      <c r="I31" s="245"/>
      <c r="J31" s="245"/>
      <c r="K31" s="245"/>
      <c r="L31" s="244"/>
      <c r="M31" s="244"/>
    </row>
    <row r="32" spans="1:14" x14ac:dyDescent="0.25">
      <c r="H32" s="245"/>
      <c r="I32" s="245"/>
      <c r="J32" s="245"/>
      <c r="K32" s="245"/>
      <c r="L32" s="244"/>
      <c r="M32" s="244"/>
    </row>
    <row r="33" spans="8:13" x14ac:dyDescent="0.25">
      <c r="H33" s="245"/>
      <c r="I33" s="245"/>
      <c r="J33" s="245"/>
      <c r="K33" s="245"/>
      <c r="L33" s="244"/>
      <c r="M33" s="244"/>
    </row>
    <row r="34" spans="8:13" x14ac:dyDescent="0.25">
      <c r="H34" s="245"/>
      <c r="I34" s="245"/>
      <c r="J34" s="245"/>
      <c r="K34" s="245"/>
      <c r="L34" s="244"/>
      <c r="M34" s="244"/>
    </row>
    <row r="35" spans="8:13" x14ac:dyDescent="0.25">
      <c r="H35" s="245"/>
      <c r="I35" s="245"/>
      <c r="J35" s="245"/>
      <c r="K35" s="245"/>
      <c r="L35" s="244"/>
      <c r="M35" s="244"/>
    </row>
    <row r="36" spans="8:13" x14ac:dyDescent="0.25">
      <c r="H36" s="245"/>
      <c r="I36" s="245"/>
      <c r="J36" s="245"/>
      <c r="K36" s="245"/>
      <c r="L36" s="244"/>
      <c r="M36" s="244"/>
    </row>
    <row r="37" spans="8:13" x14ac:dyDescent="0.25">
      <c r="H37" s="245"/>
      <c r="I37" s="245"/>
      <c r="J37" s="245"/>
      <c r="K37" s="245"/>
      <c r="L37" s="244"/>
      <c r="M37" s="244"/>
    </row>
    <row r="38" spans="8:13" x14ac:dyDescent="0.25">
      <c r="H38" s="245"/>
      <c r="I38" s="245"/>
      <c r="J38" s="245"/>
      <c r="K38" s="245"/>
      <c r="L38" s="244"/>
      <c r="M38" s="244"/>
    </row>
    <row r="39" spans="8:13" x14ac:dyDescent="0.25">
      <c r="H39" s="245"/>
      <c r="I39" s="245"/>
      <c r="J39" s="245"/>
      <c r="K39" s="245"/>
      <c r="L39" s="244"/>
      <c r="M39" s="244"/>
    </row>
    <row r="40" spans="8:13" x14ac:dyDescent="0.25">
      <c r="H40" s="245"/>
      <c r="I40" s="245"/>
      <c r="J40" s="245"/>
      <c r="K40" s="245"/>
      <c r="L40" s="244"/>
      <c r="M40" s="244"/>
    </row>
    <row r="41" spans="8:13" x14ac:dyDescent="0.25">
      <c r="H41" s="245"/>
      <c r="I41" s="245"/>
      <c r="J41" s="245"/>
      <c r="K41" s="245"/>
      <c r="L41" s="244"/>
      <c r="M41" s="244"/>
    </row>
    <row r="42" spans="8:13" x14ac:dyDescent="0.25">
      <c r="H42" s="245"/>
      <c r="I42" s="245"/>
      <c r="J42" s="245"/>
      <c r="K42" s="245"/>
      <c r="L42" s="244"/>
      <c r="M42" s="244"/>
    </row>
    <row r="43" spans="8:13" x14ac:dyDescent="0.25">
      <c r="H43" s="245"/>
      <c r="I43" s="245"/>
      <c r="J43" s="245"/>
      <c r="K43" s="245"/>
      <c r="L43" s="244"/>
      <c r="M43" s="244"/>
    </row>
    <row r="44" spans="8:13" x14ac:dyDescent="0.25">
      <c r="H44" s="245"/>
      <c r="I44" s="245"/>
      <c r="J44" s="245"/>
      <c r="K44" s="245"/>
      <c r="L44" s="244"/>
      <c r="M44" s="244"/>
    </row>
    <row r="45" spans="8:13" x14ac:dyDescent="0.25">
      <c r="H45" s="245"/>
      <c r="I45" s="245"/>
      <c r="J45" s="245"/>
      <c r="K45" s="245"/>
      <c r="L45" s="244"/>
      <c r="M45" s="244"/>
    </row>
    <row r="46" spans="8:13" x14ac:dyDescent="0.25">
      <c r="H46" s="245"/>
      <c r="I46" s="245"/>
      <c r="J46" s="245"/>
      <c r="K46" s="245"/>
      <c r="L46" s="244"/>
      <c r="M46" s="244"/>
    </row>
    <row r="47" spans="8:13" x14ac:dyDescent="0.25">
      <c r="H47" s="245"/>
      <c r="I47" s="245"/>
      <c r="J47" s="245"/>
      <c r="K47" s="245"/>
      <c r="L47" s="244"/>
      <c r="M47" s="244"/>
    </row>
    <row r="48" spans="8:13" x14ac:dyDescent="0.25">
      <c r="H48" s="245"/>
      <c r="I48" s="245"/>
      <c r="J48" s="245"/>
      <c r="K48" s="245"/>
      <c r="L48" s="244"/>
      <c r="M48" s="244"/>
    </row>
    <row r="49" spans="8:13" x14ac:dyDescent="0.25">
      <c r="H49" s="245"/>
      <c r="I49" s="245"/>
      <c r="J49" s="245"/>
      <c r="K49" s="245"/>
      <c r="L49" s="244"/>
      <c r="M49" s="244"/>
    </row>
    <row r="50" spans="8:13" x14ac:dyDescent="0.25">
      <c r="H50" s="245"/>
      <c r="I50" s="245"/>
      <c r="J50" s="245"/>
      <c r="K50" s="245"/>
      <c r="L50" s="244"/>
      <c r="M50" s="244"/>
    </row>
    <row r="51" spans="8:13" x14ac:dyDescent="0.25">
      <c r="H51" s="245"/>
      <c r="I51" s="245"/>
      <c r="J51" s="245"/>
      <c r="K51" s="245"/>
      <c r="L51" s="244"/>
      <c r="M51" s="244"/>
    </row>
    <row r="52" spans="8:13" x14ac:dyDescent="0.25">
      <c r="H52" s="245"/>
      <c r="I52" s="245"/>
      <c r="J52" s="245"/>
      <c r="K52" s="245"/>
      <c r="L52" s="244"/>
      <c r="M52" s="244"/>
    </row>
    <row r="53" spans="8:13" x14ac:dyDescent="0.25">
      <c r="H53" s="245"/>
      <c r="I53" s="245"/>
      <c r="J53" s="245"/>
      <c r="K53" s="245"/>
      <c r="L53" s="244"/>
      <c r="M53" s="244"/>
    </row>
    <row r="54" spans="8:13" x14ac:dyDescent="0.25">
      <c r="H54" s="245"/>
      <c r="I54" s="245"/>
      <c r="J54" s="245"/>
      <c r="K54" s="245"/>
      <c r="L54" s="244"/>
      <c r="M54" s="244"/>
    </row>
    <row r="55" spans="8:13" x14ac:dyDescent="0.25">
      <c r="H55" s="245"/>
      <c r="I55" s="245"/>
      <c r="J55" s="245"/>
      <c r="K55" s="245"/>
      <c r="L55" s="244"/>
      <c r="M55" s="244"/>
    </row>
    <row r="56" spans="8:13" x14ac:dyDescent="0.25">
      <c r="H56" s="245"/>
      <c r="I56" s="245"/>
      <c r="J56" s="245"/>
      <c r="K56" s="245"/>
      <c r="L56" s="244"/>
      <c r="M56" s="244"/>
    </row>
    <row r="57" spans="8:13" x14ac:dyDescent="0.25">
      <c r="H57" s="245"/>
      <c r="I57" s="245"/>
      <c r="J57" s="245"/>
      <c r="K57" s="245"/>
      <c r="L57" s="244"/>
      <c r="M57" s="244"/>
    </row>
    <row r="58" spans="8:13" x14ac:dyDescent="0.25">
      <c r="H58" s="245"/>
      <c r="I58" s="245"/>
      <c r="J58" s="245"/>
      <c r="K58" s="245"/>
      <c r="L58" s="244"/>
      <c r="M58" s="244"/>
    </row>
    <row r="59" spans="8:13" x14ac:dyDescent="0.25">
      <c r="H59" s="245"/>
      <c r="I59" s="245"/>
      <c r="J59" s="245"/>
      <c r="K59" s="245"/>
      <c r="L59" s="244"/>
      <c r="M59" s="244"/>
    </row>
    <row r="60" spans="8:13" x14ac:dyDescent="0.25">
      <c r="H60" s="245"/>
      <c r="I60" s="245"/>
      <c r="J60" s="245"/>
      <c r="K60" s="245"/>
      <c r="L60" s="244"/>
      <c r="M60" s="244"/>
    </row>
    <row r="61" spans="8:13" x14ac:dyDescent="0.25">
      <c r="H61" s="245"/>
      <c r="I61" s="245"/>
      <c r="J61" s="245"/>
      <c r="K61" s="245"/>
      <c r="L61" s="244"/>
      <c r="M61" s="244"/>
    </row>
    <row r="62" spans="8:13" x14ac:dyDescent="0.25">
      <c r="H62" s="245"/>
      <c r="I62" s="245"/>
      <c r="J62" s="245"/>
      <c r="K62" s="245"/>
      <c r="L62" s="244"/>
      <c r="M62" s="244"/>
    </row>
    <row r="63" spans="8:13" x14ac:dyDescent="0.25">
      <c r="H63" s="245"/>
      <c r="I63" s="245"/>
      <c r="J63" s="245"/>
      <c r="K63" s="245"/>
      <c r="L63" s="244"/>
      <c r="M63" s="244"/>
    </row>
    <row r="64" spans="8:13" x14ac:dyDescent="0.25">
      <c r="H64" s="245"/>
      <c r="I64" s="245"/>
      <c r="J64" s="245"/>
      <c r="K64" s="245"/>
      <c r="L64" s="244"/>
      <c r="M64" s="244"/>
    </row>
    <row r="65" spans="8:13" x14ac:dyDescent="0.25">
      <c r="H65" s="245"/>
      <c r="I65" s="245"/>
      <c r="J65" s="245"/>
      <c r="K65" s="245"/>
      <c r="L65" s="244"/>
      <c r="M65" s="244"/>
    </row>
    <row r="66" spans="8:13" x14ac:dyDescent="0.25">
      <c r="H66" s="245"/>
      <c r="I66" s="245"/>
      <c r="J66" s="245"/>
      <c r="K66" s="245"/>
      <c r="L66" s="244"/>
      <c r="M66" s="244"/>
    </row>
    <row r="67" spans="8:13" x14ac:dyDescent="0.25">
      <c r="H67" s="245"/>
      <c r="I67" s="245"/>
      <c r="J67" s="245"/>
      <c r="K67" s="245"/>
      <c r="L67" s="244"/>
      <c r="M67" s="244"/>
    </row>
    <row r="68" spans="8:13" x14ac:dyDescent="0.25">
      <c r="H68" s="245"/>
      <c r="I68" s="245"/>
      <c r="J68" s="245"/>
      <c r="K68" s="245"/>
      <c r="L68" s="244"/>
      <c r="M68" s="244"/>
    </row>
    <row r="69" spans="8:13" x14ac:dyDescent="0.25">
      <c r="H69" s="245"/>
      <c r="I69" s="245"/>
      <c r="J69" s="245"/>
      <c r="K69" s="245"/>
      <c r="L69" s="244"/>
      <c r="M69" s="244"/>
    </row>
    <row r="70" spans="8:13" x14ac:dyDescent="0.25">
      <c r="H70" s="245"/>
      <c r="I70" s="245"/>
      <c r="J70" s="245"/>
      <c r="K70" s="245"/>
      <c r="L70" s="244"/>
      <c r="M70" s="244"/>
    </row>
    <row r="71" spans="8:13" x14ac:dyDescent="0.25">
      <c r="H71" s="245"/>
      <c r="I71" s="245"/>
      <c r="J71" s="245"/>
      <c r="K71" s="245"/>
      <c r="L71" s="244"/>
      <c r="M71" s="244"/>
    </row>
    <row r="72" spans="8:13" x14ac:dyDescent="0.25">
      <c r="H72" s="245"/>
      <c r="I72" s="245"/>
      <c r="J72" s="245"/>
      <c r="K72" s="245"/>
      <c r="L72" s="244"/>
      <c r="M72" s="244"/>
    </row>
    <row r="73" spans="8:13" x14ac:dyDescent="0.25">
      <c r="H73" s="245"/>
      <c r="I73" s="245"/>
      <c r="J73" s="245"/>
      <c r="K73" s="245"/>
      <c r="L73" s="244"/>
      <c r="M73" s="244"/>
    </row>
    <row r="74" spans="8:13" x14ac:dyDescent="0.25">
      <c r="H74" s="245"/>
      <c r="I74" s="245"/>
      <c r="J74" s="245"/>
      <c r="K74" s="245"/>
      <c r="L74" s="244"/>
      <c r="M74" s="244"/>
    </row>
    <row r="75" spans="8:13" x14ac:dyDescent="0.25">
      <c r="H75" s="245"/>
      <c r="I75" s="245"/>
      <c r="J75" s="245"/>
      <c r="K75" s="245"/>
      <c r="L75" s="244"/>
      <c r="M75" s="244"/>
    </row>
    <row r="76" spans="8:13" x14ac:dyDescent="0.25">
      <c r="H76" s="245"/>
      <c r="I76" s="245"/>
      <c r="J76" s="245"/>
      <c r="K76" s="245"/>
      <c r="L76" s="244"/>
      <c r="M76" s="244"/>
    </row>
    <row r="77" spans="8:13" x14ac:dyDescent="0.25">
      <c r="H77" s="245"/>
      <c r="I77" s="245"/>
      <c r="J77" s="245"/>
      <c r="K77" s="245"/>
      <c r="L77" s="244"/>
      <c r="M77" s="244"/>
    </row>
    <row r="78" spans="8:13" x14ac:dyDescent="0.25">
      <c r="H78" s="245"/>
      <c r="I78" s="245"/>
      <c r="J78" s="245"/>
      <c r="K78" s="245"/>
      <c r="L78" s="244"/>
      <c r="M78" s="244"/>
    </row>
    <row r="79" spans="8:13" x14ac:dyDescent="0.25">
      <c r="H79" s="245"/>
      <c r="I79" s="245"/>
      <c r="J79" s="245"/>
      <c r="K79" s="245"/>
      <c r="L79" s="244"/>
      <c r="M79" s="244"/>
    </row>
    <row r="80" spans="8:13" x14ac:dyDescent="0.25">
      <c r="H80" s="245"/>
      <c r="I80" s="245"/>
      <c r="J80" s="245"/>
      <c r="K80" s="245"/>
      <c r="L80" s="244"/>
      <c r="M80" s="244"/>
    </row>
    <row r="81" spans="8:13" x14ac:dyDescent="0.25">
      <c r="H81" s="245"/>
      <c r="I81" s="245"/>
      <c r="J81" s="245"/>
      <c r="K81" s="245"/>
      <c r="L81" s="244"/>
      <c r="M81" s="244"/>
    </row>
    <row r="82" spans="8:13" x14ac:dyDescent="0.25">
      <c r="H82" s="245"/>
      <c r="I82" s="245"/>
      <c r="J82" s="245"/>
      <c r="K82" s="245"/>
      <c r="L82" s="244"/>
      <c r="M82" s="244"/>
    </row>
    <row r="83" spans="8:13" x14ac:dyDescent="0.25">
      <c r="H83" s="245"/>
      <c r="I83" s="245"/>
      <c r="J83" s="245"/>
      <c r="K83" s="245"/>
      <c r="L83" s="244"/>
      <c r="M83" s="244"/>
    </row>
    <row r="84" spans="8:13" x14ac:dyDescent="0.25">
      <c r="H84" s="245"/>
      <c r="I84" s="245"/>
      <c r="J84" s="245"/>
      <c r="K84" s="245"/>
      <c r="L84" s="244"/>
      <c r="M84" s="244"/>
    </row>
    <row r="85" spans="8:13" x14ac:dyDescent="0.25">
      <c r="H85" s="245"/>
      <c r="I85" s="245"/>
      <c r="J85" s="245"/>
      <c r="K85" s="245"/>
      <c r="L85" s="244"/>
      <c r="M85" s="244"/>
    </row>
    <row r="86" spans="8:13" x14ac:dyDescent="0.25">
      <c r="H86" s="245"/>
      <c r="I86" s="245"/>
      <c r="J86" s="245"/>
      <c r="K86" s="245"/>
      <c r="L86" s="244"/>
      <c r="M86" s="244"/>
    </row>
    <row r="87" spans="8:13" x14ac:dyDescent="0.25">
      <c r="H87" s="245"/>
      <c r="I87" s="245"/>
      <c r="J87" s="245"/>
      <c r="K87" s="245"/>
      <c r="L87" s="244"/>
      <c r="M87" s="244"/>
    </row>
    <row r="88" spans="8:13" x14ac:dyDescent="0.25">
      <c r="H88" s="245"/>
      <c r="I88" s="245"/>
      <c r="J88" s="245"/>
      <c r="K88" s="245"/>
      <c r="L88" s="244"/>
      <c r="M88" s="244"/>
    </row>
    <row r="89" spans="8:13" x14ac:dyDescent="0.25">
      <c r="H89" s="245"/>
      <c r="I89" s="245"/>
      <c r="J89" s="245"/>
      <c r="K89" s="245"/>
      <c r="L89" s="244"/>
      <c r="M89" s="244"/>
    </row>
    <row r="90" spans="8:13" x14ac:dyDescent="0.25">
      <c r="H90" s="245"/>
      <c r="I90" s="245"/>
      <c r="J90" s="245"/>
      <c r="K90" s="245"/>
      <c r="L90" s="244"/>
      <c r="M90" s="244"/>
    </row>
    <row r="91" spans="8:13" x14ac:dyDescent="0.25">
      <c r="H91" s="245"/>
      <c r="I91" s="245"/>
      <c r="J91" s="245"/>
      <c r="K91" s="245"/>
      <c r="L91" s="244"/>
      <c r="M91" s="244"/>
    </row>
  </sheetData>
  <mergeCells count="5">
    <mergeCell ref="A2:B2"/>
    <mergeCell ref="A3:B3"/>
    <mergeCell ref="A4:B4"/>
    <mergeCell ref="A5:B5"/>
    <mergeCell ref="A6:B6"/>
  </mergeCells>
  <phoneticPr fontId="32" type="noConversion"/>
  <printOptions gridLines="1"/>
  <pageMargins left="0.39370078740157499" right="0.39370078740157499" top="0.39370078740157499" bottom="0.39370078740157499" header="0.511811023622047" footer="0.511811023622047"/>
  <pageSetup paperSize="9" scale="67" orientation="landscape" r:id="rId1"/>
  <headerFooter alignWithMargins="0"/>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00B050"/>
  </sheetPr>
  <dimension ref="A1:M22"/>
  <sheetViews>
    <sheetView view="pageBreakPreview" topLeftCell="A13" zoomScale="85" zoomScaleSheetLayoutView="85" workbookViewId="0">
      <selection activeCell="C14" sqref="C14"/>
    </sheetView>
  </sheetViews>
  <sheetFormatPr defaultColWidth="9" defaultRowHeight="15" x14ac:dyDescent="0.25"/>
  <cols>
    <col min="1" max="2" width="9" style="215"/>
    <col min="3" max="3" width="30.5" style="215" customWidth="1"/>
    <col min="4" max="4" width="9" style="215"/>
    <col min="5" max="5" width="15.5" style="215" customWidth="1"/>
    <col min="6" max="6" width="13" style="215" bestFit="1" customWidth="1"/>
    <col min="7" max="7" width="9.5" style="215" bestFit="1" customWidth="1"/>
    <col min="8" max="8" width="15.125" style="215" bestFit="1" customWidth="1"/>
    <col min="9" max="9" width="10.5" style="215" customWidth="1"/>
    <col min="10" max="10" width="10.125" style="215" customWidth="1"/>
    <col min="11" max="11" width="10.875" style="215" customWidth="1"/>
    <col min="12" max="12" width="27" style="215" bestFit="1" customWidth="1"/>
    <col min="13" max="13" width="15.125" style="215" customWidth="1"/>
    <col min="14" max="16384" width="9" style="215"/>
  </cols>
  <sheetData>
    <row r="1" spans="1:13" x14ac:dyDescent="0.25">
      <c r="A1" s="224" t="s">
        <v>362</v>
      </c>
      <c r="B1" s="214"/>
      <c r="C1" s="225"/>
      <c r="D1" s="222"/>
      <c r="E1" s="222"/>
      <c r="F1" s="222"/>
      <c r="G1" s="222"/>
      <c r="H1" s="222"/>
      <c r="I1" s="222"/>
      <c r="J1" s="222"/>
      <c r="K1" s="222"/>
      <c r="L1" s="222"/>
      <c r="M1" s="222"/>
    </row>
    <row r="2" spans="1:13" x14ac:dyDescent="0.25">
      <c r="A2" s="269" t="s">
        <v>1</v>
      </c>
      <c r="B2" s="270"/>
      <c r="C2" s="226" t="s">
        <v>364</v>
      </c>
      <c r="D2" s="222"/>
      <c r="E2" s="222"/>
      <c r="F2" s="222"/>
      <c r="G2" s="222"/>
      <c r="H2" s="222"/>
      <c r="I2" s="222"/>
      <c r="J2" s="222"/>
      <c r="K2" s="222"/>
      <c r="L2" s="222"/>
      <c r="M2" s="222"/>
    </row>
    <row r="3" spans="1:13" x14ac:dyDescent="0.25">
      <c r="A3" s="271" t="s">
        <v>2</v>
      </c>
      <c r="B3" s="272"/>
      <c r="C3" s="221" t="s">
        <v>365</v>
      </c>
      <c r="D3" s="222"/>
      <c r="E3" s="222"/>
      <c r="F3" s="222"/>
      <c r="G3" s="222"/>
      <c r="H3" s="222"/>
      <c r="I3" s="222"/>
      <c r="J3" s="222"/>
      <c r="K3" s="222"/>
      <c r="L3" s="222"/>
      <c r="M3" s="222"/>
    </row>
    <row r="4" spans="1:13" x14ac:dyDescent="0.25">
      <c r="A4" s="271" t="s">
        <v>0</v>
      </c>
      <c r="B4" s="273"/>
      <c r="C4" s="227">
        <v>44384</v>
      </c>
      <c r="D4" s="222"/>
      <c r="E4" s="222"/>
      <c r="F4" s="222"/>
      <c r="G4" s="222"/>
      <c r="H4" s="222"/>
      <c r="I4" s="222"/>
      <c r="J4" s="222"/>
      <c r="K4" s="222"/>
      <c r="L4" s="222"/>
      <c r="M4" s="222"/>
    </row>
    <row r="5" spans="1:13" x14ac:dyDescent="0.25">
      <c r="A5" s="269" t="s">
        <v>3</v>
      </c>
      <c r="B5" s="274"/>
      <c r="C5" s="221" t="s">
        <v>434</v>
      </c>
      <c r="D5" s="222"/>
      <c r="E5" s="222"/>
      <c r="F5" s="222"/>
      <c r="G5" s="222"/>
      <c r="H5" s="222"/>
      <c r="I5" s="222"/>
      <c r="J5" s="222"/>
      <c r="K5" s="222"/>
      <c r="L5" s="222"/>
      <c r="M5" s="222"/>
    </row>
    <row r="6" spans="1:13" x14ac:dyDescent="0.25">
      <c r="A6" s="269" t="s">
        <v>4</v>
      </c>
      <c r="B6" s="269"/>
      <c r="C6" s="228" t="s">
        <v>452</v>
      </c>
      <c r="D6" s="222"/>
      <c r="E6" s="222"/>
      <c r="F6" s="222"/>
      <c r="G6" s="222"/>
      <c r="H6" s="222"/>
      <c r="I6" s="222"/>
      <c r="J6" s="222"/>
      <c r="K6" s="222"/>
      <c r="L6" s="222"/>
      <c r="M6" s="222"/>
    </row>
    <row r="7" spans="1:13" x14ac:dyDescent="0.25">
      <c r="A7" s="216" t="s">
        <v>5</v>
      </c>
      <c r="B7" s="216"/>
      <c r="C7" s="217"/>
      <c r="D7" s="218"/>
      <c r="E7" s="218"/>
      <c r="F7" s="219"/>
      <c r="G7" s="220"/>
      <c r="H7" s="220"/>
      <c r="I7" s="220"/>
      <c r="J7" s="220"/>
      <c r="K7" s="218"/>
      <c r="L7" s="218"/>
      <c r="M7" s="250"/>
    </row>
    <row r="8" spans="1:13" ht="45" x14ac:dyDescent="0.25">
      <c r="A8" s="235" t="s">
        <v>6</v>
      </c>
      <c r="B8" s="236" t="s">
        <v>291</v>
      </c>
      <c r="C8" s="236" t="s">
        <v>292</v>
      </c>
      <c r="D8" s="236" t="s">
        <v>275</v>
      </c>
      <c r="E8" s="236" t="s">
        <v>372</v>
      </c>
      <c r="F8" s="236" t="s">
        <v>451</v>
      </c>
      <c r="G8" s="237" t="s">
        <v>53</v>
      </c>
      <c r="H8" s="237" t="s">
        <v>272</v>
      </c>
      <c r="I8" s="237" t="s">
        <v>276</v>
      </c>
      <c r="J8" s="237" t="s">
        <v>277</v>
      </c>
      <c r="K8" s="236" t="s">
        <v>15</v>
      </c>
      <c r="L8" s="242" t="s">
        <v>17</v>
      </c>
      <c r="M8" s="332" t="s">
        <v>285</v>
      </c>
    </row>
    <row r="9" spans="1:13" s="254" customFormat="1" ht="5.25" customHeight="1" x14ac:dyDescent="0.25">
      <c r="A9" s="275"/>
      <c r="B9" s="275"/>
      <c r="C9" s="275"/>
      <c r="D9" s="275"/>
      <c r="E9" s="275"/>
      <c r="F9" s="275"/>
      <c r="G9" s="275"/>
      <c r="H9" s="275"/>
      <c r="I9" s="275"/>
      <c r="J9" s="275"/>
      <c r="K9" s="275"/>
      <c r="L9" s="275"/>
    </row>
    <row r="10" spans="1:13" s="254" customFormat="1" ht="61.5" customHeight="1" x14ac:dyDescent="0.3">
      <c r="A10" s="276">
        <v>1</v>
      </c>
      <c r="B10" s="275">
        <v>112060</v>
      </c>
      <c r="C10" s="321" t="s">
        <v>459</v>
      </c>
      <c r="D10" s="277" t="s">
        <v>287</v>
      </c>
      <c r="E10" s="278">
        <v>17</v>
      </c>
      <c r="F10" s="278">
        <v>11</v>
      </c>
      <c r="G10" s="279">
        <f t="shared" ref="G10:G15" si="0">F10-E10</f>
        <v>-6</v>
      </c>
      <c r="H10" s="279">
        <f t="shared" ref="H10:H15" si="1">F10-E10</f>
        <v>-6</v>
      </c>
      <c r="I10" s="279">
        <v>-6</v>
      </c>
      <c r="J10" s="279">
        <f t="shared" ref="J10:J15" si="2">H10-I10</f>
        <v>0</v>
      </c>
      <c r="K10" s="280" t="s">
        <v>54</v>
      </c>
      <c r="L10" s="239" t="s">
        <v>426</v>
      </c>
      <c r="M10" s="280"/>
    </row>
    <row r="11" spans="1:13" s="254" customFormat="1" ht="48" customHeight="1" x14ac:dyDescent="0.3">
      <c r="A11" s="276">
        <v>2</v>
      </c>
      <c r="B11" s="275">
        <v>114148</v>
      </c>
      <c r="C11" s="321" t="s">
        <v>460</v>
      </c>
      <c r="D11" s="277" t="s">
        <v>287</v>
      </c>
      <c r="E11" s="278">
        <v>12</v>
      </c>
      <c r="F11" s="278">
        <v>11</v>
      </c>
      <c r="G11" s="279">
        <f t="shared" si="0"/>
        <v>-1</v>
      </c>
      <c r="H11" s="279">
        <f t="shared" si="1"/>
        <v>-1</v>
      </c>
      <c r="I11" s="279">
        <v>-1</v>
      </c>
      <c r="J11" s="279">
        <f t="shared" si="2"/>
        <v>0</v>
      </c>
      <c r="K11" s="280" t="s">
        <v>54</v>
      </c>
      <c r="L11" s="239" t="s">
        <v>426</v>
      </c>
      <c r="M11" s="280"/>
    </row>
    <row r="12" spans="1:13" s="254" customFormat="1" x14ac:dyDescent="0.25">
      <c r="A12" s="276">
        <v>3</v>
      </c>
      <c r="B12" s="275">
        <v>114413</v>
      </c>
      <c r="C12" s="321" t="s">
        <v>461</v>
      </c>
      <c r="D12" s="277" t="s">
        <v>287</v>
      </c>
      <c r="E12" s="278">
        <v>3</v>
      </c>
      <c r="F12" s="278">
        <v>3</v>
      </c>
      <c r="G12" s="279">
        <f t="shared" si="0"/>
        <v>0</v>
      </c>
      <c r="H12" s="279">
        <f t="shared" si="1"/>
        <v>0</v>
      </c>
      <c r="I12" s="279">
        <v>0</v>
      </c>
      <c r="J12" s="279">
        <f t="shared" si="2"/>
        <v>0</v>
      </c>
      <c r="K12" s="280" t="s">
        <v>54</v>
      </c>
      <c r="L12" s="282"/>
      <c r="M12" s="280"/>
    </row>
    <row r="13" spans="1:13" s="254" customFormat="1" ht="57" customHeight="1" x14ac:dyDescent="0.3">
      <c r="A13" s="276">
        <v>4</v>
      </c>
      <c r="B13" s="275">
        <v>114803</v>
      </c>
      <c r="C13" s="281" t="s">
        <v>462</v>
      </c>
      <c r="D13" s="277" t="s">
        <v>287</v>
      </c>
      <c r="E13" s="278">
        <v>8</v>
      </c>
      <c r="F13" s="278">
        <v>3</v>
      </c>
      <c r="G13" s="279">
        <f t="shared" si="0"/>
        <v>-5</v>
      </c>
      <c r="H13" s="279">
        <f t="shared" si="1"/>
        <v>-5</v>
      </c>
      <c r="I13" s="279">
        <v>-5</v>
      </c>
      <c r="J13" s="279">
        <f t="shared" si="2"/>
        <v>0</v>
      </c>
      <c r="K13" s="280" t="s">
        <v>54</v>
      </c>
      <c r="L13" s="239" t="s">
        <v>426</v>
      </c>
      <c r="M13" s="280"/>
    </row>
    <row r="14" spans="1:13" ht="51.75" customHeight="1" x14ac:dyDescent="0.3">
      <c r="A14" s="276">
        <v>5</v>
      </c>
      <c r="B14" s="230">
        <v>114805</v>
      </c>
      <c r="C14" s="283" t="s">
        <v>463</v>
      </c>
      <c r="D14" s="230" t="s">
        <v>287</v>
      </c>
      <c r="E14" s="230">
        <v>1</v>
      </c>
      <c r="F14" s="230">
        <v>0</v>
      </c>
      <c r="G14" s="279">
        <f t="shared" si="0"/>
        <v>-1</v>
      </c>
      <c r="H14" s="279">
        <f t="shared" si="1"/>
        <v>-1</v>
      </c>
      <c r="I14" s="279">
        <v>-1</v>
      </c>
      <c r="J14" s="279">
        <f t="shared" si="2"/>
        <v>0</v>
      </c>
      <c r="K14" s="280" t="s">
        <v>54</v>
      </c>
      <c r="L14" s="239" t="s">
        <v>426</v>
      </c>
      <c r="M14" s="280"/>
    </row>
    <row r="15" spans="1:13" ht="62.25" customHeight="1" x14ac:dyDescent="0.3">
      <c r="A15" s="276">
        <v>6</v>
      </c>
      <c r="B15" s="230">
        <v>114806</v>
      </c>
      <c r="C15" s="283" t="s">
        <v>464</v>
      </c>
      <c r="D15" s="230" t="s">
        <v>287</v>
      </c>
      <c r="E15" s="230">
        <v>1</v>
      </c>
      <c r="F15" s="230">
        <v>0</v>
      </c>
      <c r="G15" s="279">
        <f t="shared" si="0"/>
        <v>-1</v>
      </c>
      <c r="H15" s="279">
        <f t="shared" si="1"/>
        <v>-1</v>
      </c>
      <c r="I15" s="279">
        <v>-1</v>
      </c>
      <c r="J15" s="279">
        <f t="shared" si="2"/>
        <v>0</v>
      </c>
      <c r="K15" s="280" t="s">
        <v>54</v>
      </c>
      <c r="L15" s="239" t="s">
        <v>426</v>
      </c>
      <c r="M15" s="280"/>
    </row>
    <row r="16" spans="1:13" s="244" customFormat="1" x14ac:dyDescent="0.25">
      <c r="A16" s="361"/>
      <c r="B16" s="225"/>
      <c r="C16" s="225"/>
      <c r="D16" s="225"/>
      <c r="E16" s="225"/>
      <c r="F16" s="225"/>
      <c r="G16" s="225"/>
      <c r="H16" s="225"/>
      <c r="I16" s="318"/>
      <c r="J16" s="318"/>
      <c r="K16" s="318"/>
      <c r="L16" s="318"/>
      <c r="M16" s="225"/>
    </row>
    <row r="17" spans="1:13" s="244" customFormat="1" x14ac:dyDescent="0.25">
      <c r="A17" s="361"/>
      <c r="B17" s="225"/>
      <c r="C17" s="225"/>
      <c r="D17" s="225"/>
      <c r="E17" s="225"/>
      <c r="F17" s="225"/>
      <c r="G17" s="225"/>
      <c r="H17" s="225"/>
      <c r="I17" s="318"/>
      <c r="J17" s="318"/>
      <c r="K17" s="318"/>
      <c r="L17" s="318"/>
      <c r="M17" s="225"/>
    </row>
    <row r="18" spans="1:13" s="244" customFormat="1" x14ac:dyDescent="0.25">
      <c r="A18" s="361"/>
      <c r="B18" s="225"/>
      <c r="C18" s="225"/>
      <c r="D18" s="225"/>
      <c r="E18" s="225"/>
      <c r="F18" s="225"/>
      <c r="G18" s="225"/>
      <c r="H18" s="225"/>
      <c r="I18" s="318"/>
      <c r="J18" s="318"/>
      <c r="K18" s="318"/>
      <c r="L18" s="374"/>
      <c r="M18" s="225"/>
    </row>
    <row r="19" spans="1:13" s="244" customFormat="1" x14ac:dyDescent="0.25">
      <c r="A19" s="361"/>
      <c r="B19" s="225"/>
      <c r="C19" s="225"/>
      <c r="D19" s="376"/>
      <c r="E19" s="376"/>
      <c r="F19" s="225"/>
      <c r="G19" s="225"/>
      <c r="H19" s="375"/>
      <c r="I19" s="376"/>
      <c r="J19" s="318"/>
      <c r="K19" s="318"/>
      <c r="L19" s="376"/>
      <c r="M19" s="288"/>
    </row>
    <row r="20" spans="1:13" s="244" customFormat="1" x14ac:dyDescent="0.25">
      <c r="A20" s="361"/>
      <c r="B20" s="377" t="s">
        <v>616</v>
      </c>
      <c r="C20" s="225"/>
      <c r="D20" s="378" t="s">
        <v>621</v>
      </c>
      <c r="E20" s="225"/>
      <c r="F20" s="225"/>
      <c r="G20" s="225"/>
      <c r="H20" s="378" t="s">
        <v>618</v>
      </c>
      <c r="I20" s="225"/>
      <c r="J20" s="318"/>
      <c r="K20" s="318"/>
      <c r="L20" s="379" t="s">
        <v>424</v>
      </c>
      <c r="M20" s="381"/>
    </row>
    <row r="21" spans="1:13" s="244" customFormat="1" x14ac:dyDescent="0.25">
      <c r="A21" s="361"/>
      <c r="B21" s="224" t="s">
        <v>617</v>
      </c>
      <c r="C21" s="225"/>
      <c r="D21" s="380" t="s">
        <v>617</v>
      </c>
      <c r="E21" s="225"/>
      <c r="F21" s="225"/>
      <c r="G21" s="225"/>
      <c r="H21" s="380" t="s">
        <v>623</v>
      </c>
      <c r="I21" s="225"/>
      <c r="J21" s="318"/>
      <c r="K21" s="318"/>
      <c r="L21" s="374" t="s">
        <v>619</v>
      </c>
      <c r="M21" s="318"/>
    </row>
    <row r="22" spans="1:13" s="244" customFormat="1" x14ac:dyDescent="0.25">
      <c r="A22" s="361"/>
      <c r="B22" s="224" t="s">
        <v>622</v>
      </c>
      <c r="C22" s="225"/>
      <c r="D22" s="380" t="s">
        <v>622</v>
      </c>
      <c r="E22" s="225"/>
      <c r="F22" s="225"/>
      <c r="G22" s="225"/>
      <c r="H22" s="380" t="s">
        <v>622</v>
      </c>
      <c r="I22" s="225"/>
      <c r="J22" s="318"/>
      <c r="K22" s="318"/>
      <c r="L22" s="374" t="s">
        <v>620</v>
      </c>
      <c r="M22" s="318"/>
    </row>
  </sheetData>
  <printOptions gridLines="1"/>
  <pageMargins left="0.39370078740157499" right="0.39370078740157499" top="0.39370078740157499" bottom="0.39370078740157499" header="0.511811023622047" footer="0.511811023622047"/>
  <pageSetup paperSize="9" scale="73" orientation="landscape" r:id="rId1"/>
  <headerFooter alignWithMargins="0"/>
  <drawing r:id="rId2"/>
  <legacyDrawing r:id="rId3"/>
  <oleObjects>
    <mc:AlternateContent xmlns:mc="http://schemas.openxmlformats.org/markup-compatibility/2006">
      <mc:Choice Requires="x14">
        <oleObject progId="Packager Shell Object" dvAspect="DVASPECT_ICON" shapeId="5121" r:id="rId4">
          <objectPr defaultSize="0" r:id="rId5">
            <anchor moveWithCells="1">
              <from>
                <xdr:col>12</xdr:col>
                <xdr:colOff>85725</xdr:colOff>
                <xdr:row>9</xdr:row>
                <xdr:rowOff>104775</xdr:rowOff>
              </from>
              <to>
                <xdr:col>12</xdr:col>
                <xdr:colOff>1047750</xdr:colOff>
                <xdr:row>9</xdr:row>
                <xdr:rowOff>619125</xdr:rowOff>
              </to>
            </anchor>
          </objectPr>
        </oleObject>
      </mc:Choice>
      <mc:Fallback>
        <oleObject progId="Packager Shell Object" dvAspect="DVASPECT_ICON" shapeId="5121" r:id="rId4"/>
      </mc:Fallback>
    </mc:AlternateContent>
    <mc:AlternateContent xmlns:mc="http://schemas.openxmlformats.org/markup-compatibility/2006">
      <mc:Choice Requires="x14">
        <oleObject progId="Packager Shell Object" dvAspect="DVASPECT_ICON" shapeId="5122" r:id="rId6">
          <objectPr defaultSize="0" r:id="rId7">
            <anchor moveWithCells="1">
              <from>
                <xdr:col>12</xdr:col>
                <xdr:colOff>85725</xdr:colOff>
                <xdr:row>10</xdr:row>
                <xdr:rowOff>47625</xdr:rowOff>
              </from>
              <to>
                <xdr:col>12</xdr:col>
                <xdr:colOff>1047750</xdr:colOff>
                <xdr:row>10</xdr:row>
                <xdr:rowOff>561975</xdr:rowOff>
              </to>
            </anchor>
          </objectPr>
        </oleObject>
      </mc:Choice>
      <mc:Fallback>
        <oleObject progId="Packager Shell Object" dvAspect="DVASPECT_ICON" shapeId="5122" r:id="rId6"/>
      </mc:Fallback>
    </mc:AlternateContent>
    <mc:AlternateContent xmlns:mc="http://schemas.openxmlformats.org/markup-compatibility/2006">
      <mc:Choice Requires="x14">
        <oleObject progId="Packager Shell Object" dvAspect="DVASPECT_ICON" shapeId="5123" r:id="rId8">
          <objectPr defaultSize="0" r:id="rId9">
            <anchor moveWithCells="1">
              <from>
                <xdr:col>12</xdr:col>
                <xdr:colOff>85725</xdr:colOff>
                <xdr:row>12</xdr:row>
                <xdr:rowOff>95250</xdr:rowOff>
              </from>
              <to>
                <xdr:col>12</xdr:col>
                <xdr:colOff>1047750</xdr:colOff>
                <xdr:row>12</xdr:row>
                <xdr:rowOff>609600</xdr:rowOff>
              </to>
            </anchor>
          </objectPr>
        </oleObject>
      </mc:Choice>
      <mc:Fallback>
        <oleObject progId="Packager Shell Object" dvAspect="DVASPECT_ICON" shapeId="5123" r:id="rId8"/>
      </mc:Fallback>
    </mc:AlternateContent>
    <mc:AlternateContent xmlns:mc="http://schemas.openxmlformats.org/markup-compatibility/2006">
      <mc:Choice Requires="x14">
        <oleObject progId="Packager Shell Object" dvAspect="DVASPECT_ICON" shapeId="5124" r:id="rId10">
          <objectPr defaultSize="0" r:id="rId11">
            <anchor moveWithCells="1">
              <from>
                <xdr:col>12</xdr:col>
                <xdr:colOff>85725</xdr:colOff>
                <xdr:row>13</xdr:row>
                <xdr:rowOff>66675</xdr:rowOff>
              </from>
              <to>
                <xdr:col>12</xdr:col>
                <xdr:colOff>1047750</xdr:colOff>
                <xdr:row>13</xdr:row>
                <xdr:rowOff>581025</xdr:rowOff>
              </to>
            </anchor>
          </objectPr>
        </oleObject>
      </mc:Choice>
      <mc:Fallback>
        <oleObject progId="Packager Shell Object" dvAspect="DVASPECT_ICON" shapeId="5124" r:id="rId10"/>
      </mc:Fallback>
    </mc:AlternateContent>
    <mc:AlternateContent xmlns:mc="http://schemas.openxmlformats.org/markup-compatibility/2006">
      <mc:Choice Requires="x14">
        <oleObject progId="Packager Shell Object" dvAspect="DVASPECT_ICON" shapeId="5125" r:id="rId12">
          <objectPr defaultSize="0" r:id="rId13">
            <anchor moveWithCells="1">
              <from>
                <xdr:col>12</xdr:col>
                <xdr:colOff>85725</xdr:colOff>
                <xdr:row>14</xdr:row>
                <xdr:rowOff>152400</xdr:rowOff>
              </from>
              <to>
                <xdr:col>12</xdr:col>
                <xdr:colOff>1047750</xdr:colOff>
                <xdr:row>14</xdr:row>
                <xdr:rowOff>666750</xdr:rowOff>
              </to>
            </anchor>
          </objectPr>
        </oleObject>
      </mc:Choice>
      <mc:Fallback>
        <oleObject progId="Packager Shell Object" dvAspect="DVASPECT_ICON" shapeId="5125" r:id="rId12"/>
      </mc:Fallback>
    </mc:AlternateContent>
  </oleObjects>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00B050"/>
  </sheetPr>
  <dimension ref="A1:M29"/>
  <sheetViews>
    <sheetView view="pageBreakPreview" topLeftCell="A13" zoomScale="85" zoomScaleSheetLayoutView="85" workbookViewId="0">
      <selection activeCell="J11" sqref="J11"/>
    </sheetView>
  </sheetViews>
  <sheetFormatPr defaultColWidth="9" defaultRowHeight="15" x14ac:dyDescent="0.25"/>
  <cols>
    <col min="1" max="2" width="9" style="215"/>
    <col min="3" max="3" width="36.875" style="215" bestFit="1" customWidth="1"/>
    <col min="4" max="4" width="9" style="215"/>
    <col min="5" max="5" width="15.5" style="215" customWidth="1"/>
    <col min="6" max="6" width="13" style="215" bestFit="1" customWidth="1"/>
    <col min="7" max="7" width="9.5" style="215" bestFit="1" customWidth="1"/>
    <col min="8" max="8" width="15.125" style="215" bestFit="1" customWidth="1"/>
    <col min="9" max="9" width="10.5" style="215" customWidth="1"/>
    <col min="10" max="10" width="10.125" style="215" customWidth="1"/>
    <col min="11" max="11" width="10.875" style="215" customWidth="1"/>
    <col min="12" max="12" width="38.125" style="215" customWidth="1"/>
    <col min="13" max="13" width="14.875" style="215" customWidth="1"/>
    <col min="14" max="16384" width="9" style="215"/>
  </cols>
  <sheetData>
    <row r="1" spans="1:13" x14ac:dyDescent="0.25">
      <c r="A1" s="224" t="s">
        <v>360</v>
      </c>
      <c r="B1" s="214"/>
      <c r="C1" s="225"/>
      <c r="D1" s="222"/>
      <c r="E1" s="222"/>
      <c r="F1" s="222"/>
      <c r="G1" s="222"/>
      <c r="H1" s="222"/>
      <c r="I1" s="222"/>
      <c r="J1" s="222"/>
      <c r="K1" s="222"/>
      <c r="L1" s="222"/>
      <c r="M1" s="222"/>
    </row>
    <row r="2" spans="1:13" x14ac:dyDescent="0.25">
      <c r="A2" s="269" t="s">
        <v>1</v>
      </c>
      <c r="B2" s="270"/>
      <c r="C2" s="226" t="s">
        <v>364</v>
      </c>
      <c r="D2" s="222"/>
      <c r="E2" s="222"/>
      <c r="F2" s="222"/>
      <c r="G2" s="222"/>
      <c r="H2" s="222"/>
      <c r="I2" s="222"/>
      <c r="J2" s="222"/>
      <c r="K2" s="222"/>
      <c r="L2" s="222"/>
      <c r="M2" s="222"/>
    </row>
    <row r="3" spans="1:13" x14ac:dyDescent="0.25">
      <c r="A3" s="271" t="s">
        <v>2</v>
      </c>
      <c r="B3" s="272"/>
      <c r="C3" s="221" t="s">
        <v>365</v>
      </c>
      <c r="D3" s="222"/>
      <c r="E3" s="222"/>
      <c r="F3" s="222"/>
      <c r="G3" s="222"/>
      <c r="H3" s="222"/>
      <c r="I3" s="222"/>
      <c r="J3" s="222"/>
      <c r="K3" s="222"/>
      <c r="L3" s="222"/>
      <c r="M3" s="222"/>
    </row>
    <row r="4" spans="1:13" x14ac:dyDescent="0.25">
      <c r="A4" s="271" t="s">
        <v>0</v>
      </c>
      <c r="B4" s="273"/>
      <c r="C4" s="227">
        <v>44384</v>
      </c>
      <c r="D4" s="222"/>
      <c r="E4" s="222"/>
      <c r="F4" s="222"/>
      <c r="G4" s="222"/>
      <c r="H4" s="222"/>
      <c r="I4" s="222"/>
      <c r="J4" s="222"/>
      <c r="K4" s="222"/>
      <c r="L4" s="222"/>
      <c r="M4" s="222"/>
    </row>
    <row r="5" spans="1:13" x14ac:dyDescent="0.25">
      <c r="A5" s="269" t="s">
        <v>3</v>
      </c>
      <c r="B5" s="274"/>
      <c r="C5" s="221" t="s">
        <v>560</v>
      </c>
      <c r="D5" s="222"/>
      <c r="E5" s="222"/>
      <c r="F5" s="222"/>
      <c r="G5" s="222"/>
      <c r="H5" s="222"/>
      <c r="I5" s="222"/>
      <c r="J5" s="222"/>
      <c r="K5" s="222"/>
      <c r="L5" s="222"/>
      <c r="M5" s="222"/>
    </row>
    <row r="6" spans="1:13" x14ac:dyDescent="0.25">
      <c r="A6" s="269" t="s">
        <v>4</v>
      </c>
      <c r="B6" s="269"/>
      <c r="C6" s="228" t="s">
        <v>452</v>
      </c>
      <c r="D6" s="222"/>
      <c r="E6" s="222"/>
      <c r="F6" s="222"/>
      <c r="G6" s="222"/>
      <c r="H6" s="222"/>
      <c r="I6" s="222"/>
      <c r="J6" s="222"/>
      <c r="K6" s="222"/>
      <c r="L6" s="222"/>
      <c r="M6" s="222"/>
    </row>
    <row r="7" spans="1:13" x14ac:dyDescent="0.25">
      <c r="A7" s="216" t="s">
        <v>5</v>
      </c>
      <c r="B7" s="216"/>
      <c r="C7" s="217"/>
      <c r="D7" s="217"/>
      <c r="E7" s="218"/>
      <c r="F7" s="219"/>
      <c r="G7" s="220"/>
      <c r="H7" s="220"/>
      <c r="I7" s="220"/>
      <c r="J7" s="220"/>
      <c r="K7" s="218"/>
      <c r="L7" s="218"/>
      <c r="M7" s="250"/>
    </row>
    <row r="8" spans="1:13" ht="45" x14ac:dyDescent="0.25">
      <c r="A8" s="235" t="s">
        <v>6</v>
      </c>
      <c r="B8" s="236" t="s">
        <v>291</v>
      </c>
      <c r="C8" s="236" t="s">
        <v>292</v>
      </c>
      <c r="D8" s="236" t="s">
        <v>275</v>
      </c>
      <c r="E8" s="236" t="s">
        <v>372</v>
      </c>
      <c r="F8" s="236" t="s">
        <v>451</v>
      </c>
      <c r="G8" s="237" t="s">
        <v>53</v>
      </c>
      <c r="H8" s="237" t="s">
        <v>272</v>
      </c>
      <c r="I8" s="237" t="s">
        <v>276</v>
      </c>
      <c r="J8" s="237" t="s">
        <v>277</v>
      </c>
      <c r="K8" s="236" t="s">
        <v>15</v>
      </c>
      <c r="L8" s="242" t="s">
        <v>17</v>
      </c>
      <c r="M8" s="332" t="s">
        <v>285</v>
      </c>
    </row>
    <row r="9" spans="1:13" s="254" customFormat="1" ht="5.25" customHeight="1" x14ac:dyDescent="0.25">
      <c r="A9" s="253"/>
      <c r="B9" s="253"/>
      <c r="C9" s="253"/>
      <c r="D9" s="253"/>
      <c r="E9" s="253"/>
      <c r="F9" s="253"/>
      <c r="G9" s="253"/>
      <c r="H9" s="253"/>
      <c r="I9" s="253"/>
      <c r="J9" s="253"/>
      <c r="K9" s="253"/>
      <c r="L9" s="253"/>
      <c r="M9" s="253"/>
    </row>
    <row r="10" spans="1:13" s="254" customFormat="1" x14ac:dyDescent="0.25">
      <c r="A10" s="255">
        <v>1</v>
      </c>
      <c r="B10" s="253">
        <v>100185</v>
      </c>
      <c r="C10" s="253" t="s">
        <v>453</v>
      </c>
      <c r="D10" s="256" t="s">
        <v>287</v>
      </c>
      <c r="E10" s="257">
        <v>418</v>
      </c>
      <c r="F10" s="257">
        <v>418</v>
      </c>
      <c r="G10" s="258">
        <f>F10-E10</f>
        <v>0</v>
      </c>
      <c r="H10" s="258">
        <f>F10-E10</f>
        <v>0</v>
      </c>
      <c r="I10" s="258">
        <v>0</v>
      </c>
      <c r="J10" s="258">
        <f>H10-I10</f>
        <v>0</v>
      </c>
      <c r="K10" s="259" t="s">
        <v>54</v>
      </c>
      <c r="L10" s="260"/>
      <c r="M10" s="253"/>
    </row>
    <row r="11" spans="1:13" s="254" customFormat="1" ht="56.25" customHeight="1" x14ac:dyDescent="0.3">
      <c r="A11" s="255">
        <v>2</v>
      </c>
      <c r="B11" s="253">
        <v>100511</v>
      </c>
      <c r="C11" s="253" t="s">
        <v>454</v>
      </c>
      <c r="D11" s="256" t="s">
        <v>287</v>
      </c>
      <c r="E11" s="257">
        <v>4</v>
      </c>
      <c r="F11" s="257">
        <v>0</v>
      </c>
      <c r="G11" s="258">
        <f t="shared" ref="G11:G22" si="0">F11-E11</f>
        <v>-4</v>
      </c>
      <c r="H11" s="258">
        <f t="shared" ref="H11:H22" si="1">F11-E11</f>
        <v>-4</v>
      </c>
      <c r="I11" s="258">
        <v>-4</v>
      </c>
      <c r="J11" s="258">
        <f t="shared" ref="J11:J22" si="2">H11-I11</f>
        <v>0</v>
      </c>
      <c r="K11" s="259" t="s">
        <v>54</v>
      </c>
      <c r="L11" s="239" t="s">
        <v>426</v>
      </c>
      <c r="M11" s="253"/>
    </row>
    <row r="12" spans="1:13" s="254" customFormat="1" x14ac:dyDescent="0.25">
      <c r="A12" s="255">
        <v>3</v>
      </c>
      <c r="B12" s="253">
        <v>110757</v>
      </c>
      <c r="C12" s="253" t="s">
        <v>455</v>
      </c>
      <c r="D12" s="256" t="s">
        <v>287</v>
      </c>
      <c r="E12" s="257">
        <v>8</v>
      </c>
      <c r="F12" s="257">
        <v>8</v>
      </c>
      <c r="G12" s="258">
        <f t="shared" si="0"/>
        <v>0</v>
      </c>
      <c r="H12" s="258">
        <f t="shared" si="1"/>
        <v>0</v>
      </c>
      <c r="I12" s="258">
        <v>0</v>
      </c>
      <c r="J12" s="258">
        <f t="shared" si="2"/>
        <v>0</v>
      </c>
      <c r="K12" s="259" t="s">
        <v>54</v>
      </c>
      <c r="L12" s="262"/>
      <c r="M12" s="253"/>
    </row>
    <row r="13" spans="1:13" s="254" customFormat="1" x14ac:dyDescent="0.25">
      <c r="A13" s="255">
        <v>4</v>
      </c>
      <c r="B13" s="253">
        <v>110758</v>
      </c>
      <c r="C13" s="384" t="s">
        <v>456</v>
      </c>
      <c r="D13" s="256" t="s">
        <v>287</v>
      </c>
      <c r="E13" s="257">
        <v>8</v>
      </c>
      <c r="F13" s="257">
        <v>8</v>
      </c>
      <c r="G13" s="258">
        <f t="shared" si="0"/>
        <v>0</v>
      </c>
      <c r="H13" s="258">
        <f t="shared" si="1"/>
        <v>0</v>
      </c>
      <c r="I13" s="258">
        <v>0</v>
      </c>
      <c r="J13" s="258">
        <f t="shared" si="2"/>
        <v>0</v>
      </c>
      <c r="K13" s="259" t="s">
        <v>54</v>
      </c>
      <c r="L13" s="266"/>
      <c r="M13" s="253"/>
    </row>
    <row r="14" spans="1:13" s="254" customFormat="1" x14ac:dyDescent="0.25">
      <c r="A14" s="255">
        <v>5</v>
      </c>
      <c r="B14" s="253">
        <v>111388</v>
      </c>
      <c r="C14" s="384" t="s">
        <v>457</v>
      </c>
      <c r="D14" s="256" t="s">
        <v>287</v>
      </c>
      <c r="E14" s="257">
        <v>9</v>
      </c>
      <c r="F14" s="257">
        <v>9</v>
      </c>
      <c r="G14" s="258">
        <f t="shared" si="0"/>
        <v>0</v>
      </c>
      <c r="H14" s="258">
        <f t="shared" si="1"/>
        <v>0</v>
      </c>
      <c r="I14" s="258">
        <v>0</v>
      </c>
      <c r="J14" s="258">
        <f t="shared" si="2"/>
        <v>0</v>
      </c>
      <c r="K14" s="259" t="s">
        <v>54</v>
      </c>
      <c r="L14" s="262"/>
      <c r="M14" s="253"/>
    </row>
    <row r="15" spans="1:13" s="254" customFormat="1" x14ac:dyDescent="0.25">
      <c r="A15" s="255">
        <v>6</v>
      </c>
      <c r="B15" s="253">
        <v>111471</v>
      </c>
      <c r="C15" s="253" t="s">
        <v>458</v>
      </c>
      <c r="D15" s="256" t="s">
        <v>287</v>
      </c>
      <c r="E15" s="257">
        <v>5</v>
      </c>
      <c r="F15" s="257">
        <v>5</v>
      </c>
      <c r="G15" s="258">
        <f t="shared" si="0"/>
        <v>0</v>
      </c>
      <c r="H15" s="258">
        <f t="shared" si="1"/>
        <v>0</v>
      </c>
      <c r="I15" s="258">
        <v>0</v>
      </c>
      <c r="J15" s="258">
        <f t="shared" si="2"/>
        <v>0</v>
      </c>
      <c r="K15" s="259" t="s">
        <v>54</v>
      </c>
      <c r="L15" s="260"/>
      <c r="M15" s="253"/>
    </row>
    <row r="16" spans="1:13" ht="75" x14ac:dyDescent="0.3">
      <c r="A16" s="263">
        <v>7</v>
      </c>
      <c r="B16" s="264">
        <v>403482</v>
      </c>
      <c r="C16" s="264" t="s">
        <v>465</v>
      </c>
      <c r="D16" s="264" t="s">
        <v>433</v>
      </c>
      <c r="E16" s="264">
        <v>784</v>
      </c>
      <c r="F16" s="264">
        <v>925</v>
      </c>
      <c r="G16" s="382">
        <f t="shared" si="0"/>
        <v>141</v>
      </c>
      <c r="H16" s="382">
        <f t="shared" si="1"/>
        <v>141</v>
      </c>
      <c r="I16" s="385">
        <v>0</v>
      </c>
      <c r="J16" s="382">
        <f t="shared" si="2"/>
        <v>141</v>
      </c>
      <c r="K16" s="385" t="s">
        <v>54</v>
      </c>
      <c r="L16" s="383" t="s">
        <v>625</v>
      </c>
      <c r="M16" s="253"/>
    </row>
    <row r="17" spans="1:13" ht="56.25" customHeight="1" x14ac:dyDescent="0.3">
      <c r="A17" s="255">
        <v>8</v>
      </c>
      <c r="B17" s="253">
        <v>403485</v>
      </c>
      <c r="C17" s="253" t="s">
        <v>466</v>
      </c>
      <c r="D17" s="253" t="s">
        <v>433</v>
      </c>
      <c r="E17" s="253">
        <v>2100</v>
      </c>
      <c r="F17" s="253">
        <v>1500</v>
      </c>
      <c r="G17" s="258">
        <f t="shared" si="0"/>
        <v>-600</v>
      </c>
      <c r="H17" s="258">
        <f t="shared" si="1"/>
        <v>-600</v>
      </c>
      <c r="I17" s="258">
        <v>-600</v>
      </c>
      <c r="J17" s="258">
        <f t="shared" si="2"/>
        <v>0</v>
      </c>
      <c r="K17" s="259" t="s">
        <v>54</v>
      </c>
      <c r="L17" s="284" t="s">
        <v>559</v>
      </c>
      <c r="M17" s="253"/>
    </row>
    <row r="18" spans="1:13" ht="15.75" x14ac:dyDescent="0.3">
      <c r="A18" s="255">
        <v>9</v>
      </c>
      <c r="B18" s="253">
        <v>403622</v>
      </c>
      <c r="C18" s="253" t="s">
        <v>467</v>
      </c>
      <c r="D18" s="253" t="s">
        <v>287</v>
      </c>
      <c r="E18" s="253">
        <v>12</v>
      </c>
      <c r="F18" s="253">
        <v>12</v>
      </c>
      <c r="G18" s="258">
        <f t="shared" si="0"/>
        <v>0</v>
      </c>
      <c r="H18" s="258">
        <f t="shared" si="1"/>
        <v>0</v>
      </c>
      <c r="I18" s="258">
        <v>0</v>
      </c>
      <c r="J18" s="258">
        <f t="shared" si="2"/>
        <v>0</v>
      </c>
      <c r="K18" s="259" t="s">
        <v>54</v>
      </c>
      <c r="L18" s="284"/>
      <c r="M18" s="253"/>
    </row>
    <row r="19" spans="1:13" ht="48" customHeight="1" x14ac:dyDescent="0.3">
      <c r="A19" s="255">
        <v>10</v>
      </c>
      <c r="B19" s="253">
        <v>403893</v>
      </c>
      <c r="C19" s="253" t="s">
        <v>468</v>
      </c>
      <c r="D19" s="253" t="s">
        <v>472</v>
      </c>
      <c r="E19" s="253">
        <v>20</v>
      </c>
      <c r="F19" s="253">
        <v>0</v>
      </c>
      <c r="G19" s="258">
        <f t="shared" si="0"/>
        <v>-20</v>
      </c>
      <c r="H19" s="258">
        <f t="shared" si="1"/>
        <v>-20</v>
      </c>
      <c r="I19" s="258">
        <v>-20</v>
      </c>
      <c r="J19" s="258">
        <f t="shared" si="2"/>
        <v>0</v>
      </c>
      <c r="K19" s="259" t="s">
        <v>54</v>
      </c>
      <c r="L19" s="284" t="s">
        <v>559</v>
      </c>
      <c r="M19" s="253"/>
    </row>
    <row r="20" spans="1:13" ht="15.75" x14ac:dyDescent="0.3">
      <c r="A20" s="255">
        <v>11</v>
      </c>
      <c r="B20" s="253">
        <v>403894</v>
      </c>
      <c r="C20" s="253" t="s">
        <v>469</v>
      </c>
      <c r="D20" s="253" t="s">
        <v>287</v>
      </c>
      <c r="E20" s="253">
        <v>4</v>
      </c>
      <c r="F20" s="253">
        <v>4</v>
      </c>
      <c r="G20" s="258">
        <f t="shared" si="0"/>
        <v>0</v>
      </c>
      <c r="H20" s="258">
        <f t="shared" si="1"/>
        <v>0</v>
      </c>
      <c r="I20" s="259">
        <v>0</v>
      </c>
      <c r="J20" s="258">
        <f t="shared" si="2"/>
        <v>0</v>
      </c>
      <c r="K20" s="259" t="s">
        <v>54</v>
      </c>
      <c r="L20" s="284"/>
      <c r="M20" s="253"/>
    </row>
    <row r="21" spans="1:13" ht="15.75" x14ac:dyDescent="0.3">
      <c r="A21" s="255">
        <v>12</v>
      </c>
      <c r="B21" s="253">
        <v>404053</v>
      </c>
      <c r="C21" s="253" t="s">
        <v>470</v>
      </c>
      <c r="D21" s="253" t="s">
        <v>287</v>
      </c>
      <c r="E21" s="253">
        <v>6</v>
      </c>
      <c r="F21" s="253">
        <v>6</v>
      </c>
      <c r="G21" s="258">
        <f t="shared" si="0"/>
        <v>0</v>
      </c>
      <c r="H21" s="258">
        <f t="shared" si="1"/>
        <v>0</v>
      </c>
      <c r="I21" s="259">
        <v>0</v>
      </c>
      <c r="J21" s="258">
        <f t="shared" si="2"/>
        <v>0</v>
      </c>
      <c r="K21" s="259" t="s">
        <v>54</v>
      </c>
      <c r="L21" s="284"/>
      <c r="M21" s="253"/>
    </row>
    <row r="22" spans="1:13" ht="15.75" x14ac:dyDescent="0.3">
      <c r="A22" s="255">
        <v>13</v>
      </c>
      <c r="B22" s="253">
        <v>404054</v>
      </c>
      <c r="C22" s="253" t="s">
        <v>471</v>
      </c>
      <c r="D22" s="253" t="s">
        <v>287</v>
      </c>
      <c r="E22" s="253">
        <v>1</v>
      </c>
      <c r="F22" s="253">
        <v>1</v>
      </c>
      <c r="G22" s="258">
        <f t="shared" si="0"/>
        <v>0</v>
      </c>
      <c r="H22" s="258">
        <f t="shared" si="1"/>
        <v>0</v>
      </c>
      <c r="I22" s="259">
        <v>0</v>
      </c>
      <c r="J22" s="258">
        <f t="shared" si="2"/>
        <v>0</v>
      </c>
      <c r="K22" s="259" t="s">
        <v>54</v>
      </c>
      <c r="L22" s="284"/>
      <c r="M22" s="253"/>
    </row>
    <row r="23" spans="1:13" s="244" customFormat="1" x14ac:dyDescent="0.25">
      <c r="A23" s="361"/>
      <c r="B23" s="225"/>
      <c r="C23" s="225"/>
      <c r="D23" s="225"/>
      <c r="E23" s="225"/>
      <c r="F23" s="225"/>
      <c r="G23" s="225"/>
      <c r="H23" s="225"/>
      <c r="I23" s="318"/>
      <c r="J23" s="318"/>
      <c r="K23" s="318"/>
      <c r="L23" s="318"/>
      <c r="M23" s="225"/>
    </row>
    <row r="24" spans="1:13" s="244" customFormat="1" x14ac:dyDescent="0.25">
      <c r="A24" s="361"/>
      <c r="B24" s="225"/>
      <c r="C24" s="225"/>
      <c r="D24" s="225"/>
      <c r="E24" s="225"/>
      <c r="F24" s="225"/>
      <c r="G24" s="225"/>
      <c r="H24" s="225"/>
      <c r="I24" s="318"/>
      <c r="J24" s="318"/>
      <c r="K24" s="318"/>
      <c r="L24" s="318"/>
      <c r="M24" s="225"/>
    </row>
    <row r="25" spans="1:13" s="244" customFormat="1" x14ac:dyDescent="0.25">
      <c r="A25" s="361"/>
      <c r="B25" s="225"/>
      <c r="C25" s="225"/>
      <c r="D25" s="225"/>
      <c r="E25" s="225"/>
      <c r="F25" s="225"/>
      <c r="G25" s="225"/>
      <c r="H25" s="225"/>
      <c r="I25" s="318"/>
      <c r="J25" s="318"/>
      <c r="K25" s="318"/>
      <c r="L25" s="374"/>
      <c r="M25" s="225"/>
    </row>
    <row r="26" spans="1:13" s="244" customFormat="1" x14ac:dyDescent="0.25">
      <c r="A26" s="361"/>
      <c r="B26" s="225"/>
      <c r="C26" s="225"/>
      <c r="D26" s="376"/>
      <c r="E26" s="376"/>
      <c r="F26" s="225"/>
      <c r="G26" s="225"/>
      <c r="H26" s="375"/>
      <c r="I26" s="376"/>
      <c r="J26" s="318"/>
      <c r="K26" s="318"/>
      <c r="L26" s="376"/>
      <c r="M26" s="288"/>
    </row>
    <row r="27" spans="1:13" s="244" customFormat="1" x14ac:dyDescent="0.25">
      <c r="A27" s="361"/>
      <c r="B27" s="377" t="s">
        <v>616</v>
      </c>
      <c r="C27" s="225"/>
      <c r="D27" s="378" t="s">
        <v>621</v>
      </c>
      <c r="E27" s="225"/>
      <c r="F27" s="225"/>
      <c r="G27" s="225"/>
      <c r="H27" s="378" t="s">
        <v>618</v>
      </c>
      <c r="I27" s="225"/>
      <c r="J27" s="318"/>
      <c r="K27" s="318"/>
      <c r="L27" s="379" t="s">
        <v>424</v>
      </c>
      <c r="M27" s="381"/>
    </row>
    <row r="28" spans="1:13" s="244" customFormat="1" x14ac:dyDescent="0.25">
      <c r="A28" s="361"/>
      <c r="B28" s="224" t="s">
        <v>617</v>
      </c>
      <c r="C28" s="225"/>
      <c r="D28" s="380" t="s">
        <v>617</v>
      </c>
      <c r="E28" s="225"/>
      <c r="F28" s="225"/>
      <c r="G28" s="225"/>
      <c r="H28" s="380" t="s">
        <v>623</v>
      </c>
      <c r="I28" s="225"/>
      <c r="J28" s="318"/>
      <c r="K28" s="318"/>
      <c r="L28" s="374" t="s">
        <v>619</v>
      </c>
      <c r="M28" s="318"/>
    </row>
    <row r="29" spans="1:13" s="244" customFormat="1" x14ac:dyDescent="0.25">
      <c r="A29" s="361"/>
      <c r="B29" s="224" t="s">
        <v>622</v>
      </c>
      <c r="C29" s="225"/>
      <c r="D29" s="380" t="s">
        <v>622</v>
      </c>
      <c r="E29" s="225"/>
      <c r="F29" s="225"/>
      <c r="G29" s="225"/>
      <c r="H29" s="380" t="s">
        <v>622</v>
      </c>
      <c r="I29" s="225"/>
      <c r="J29" s="318"/>
      <c r="K29" s="318"/>
      <c r="L29" s="374" t="s">
        <v>620</v>
      </c>
      <c r="M29" s="318"/>
    </row>
  </sheetData>
  <printOptions gridLines="1"/>
  <pageMargins left="0.39370078740157499" right="0.39370078740157499" top="0.39370078740157499" bottom="0.39370078740157499" header="0.511811023622047" footer="0.511811023622047"/>
  <pageSetup paperSize="9" scale="67" orientation="landscape" r:id="rId1"/>
  <headerFooter alignWithMargins="0"/>
  <drawing r:id="rId2"/>
  <legacyDrawing r:id="rId3"/>
  <oleObjects>
    <mc:AlternateContent xmlns:mc="http://schemas.openxmlformats.org/markup-compatibility/2006">
      <mc:Choice Requires="x14">
        <oleObject progId="Packager Shell Object" dvAspect="DVASPECT_ICON" shapeId="13313" r:id="rId4">
          <objectPr defaultSize="0" r:id="rId5">
            <anchor moveWithCells="1">
              <from>
                <xdr:col>12</xdr:col>
                <xdr:colOff>85725</xdr:colOff>
                <xdr:row>10</xdr:row>
                <xdr:rowOff>95250</xdr:rowOff>
              </from>
              <to>
                <xdr:col>12</xdr:col>
                <xdr:colOff>1047750</xdr:colOff>
                <xdr:row>10</xdr:row>
                <xdr:rowOff>609600</xdr:rowOff>
              </to>
            </anchor>
          </objectPr>
        </oleObject>
      </mc:Choice>
      <mc:Fallback>
        <oleObject progId="Packager Shell Object" dvAspect="DVASPECT_ICON" shapeId="13313" r:id="rId4"/>
      </mc:Fallback>
    </mc:AlternateContent>
    <mc:AlternateContent xmlns:mc="http://schemas.openxmlformats.org/markup-compatibility/2006">
      <mc:Choice Requires="x14">
        <oleObject progId="Packager Shell Object" dvAspect="DVASPECT_ICON" shapeId="13314" r:id="rId6">
          <objectPr defaultSize="0" r:id="rId7">
            <anchor moveWithCells="1">
              <from>
                <xdr:col>12</xdr:col>
                <xdr:colOff>95250</xdr:colOff>
                <xdr:row>16</xdr:row>
                <xdr:rowOff>85725</xdr:rowOff>
              </from>
              <to>
                <xdr:col>12</xdr:col>
                <xdr:colOff>1057275</xdr:colOff>
                <xdr:row>16</xdr:row>
                <xdr:rowOff>600075</xdr:rowOff>
              </to>
            </anchor>
          </objectPr>
        </oleObject>
      </mc:Choice>
      <mc:Fallback>
        <oleObject progId="Packager Shell Object" dvAspect="DVASPECT_ICON" shapeId="13314" r:id="rId6"/>
      </mc:Fallback>
    </mc:AlternateContent>
    <mc:AlternateContent xmlns:mc="http://schemas.openxmlformats.org/markup-compatibility/2006">
      <mc:Choice Requires="x14">
        <oleObject progId="Packager Shell Object" dvAspect="DVASPECT_ICON" shapeId="13315" r:id="rId8">
          <objectPr defaultSize="0" autoPict="0" r:id="rId9">
            <anchor moveWithCells="1">
              <from>
                <xdr:col>12</xdr:col>
                <xdr:colOff>104775</xdr:colOff>
                <xdr:row>18</xdr:row>
                <xdr:rowOff>57150</xdr:rowOff>
              </from>
              <to>
                <xdr:col>12</xdr:col>
                <xdr:colOff>1085850</xdr:colOff>
                <xdr:row>18</xdr:row>
                <xdr:rowOff>571500</xdr:rowOff>
              </to>
            </anchor>
          </objectPr>
        </oleObject>
      </mc:Choice>
      <mc:Fallback>
        <oleObject progId="Packager Shell Object" dvAspect="DVASPECT_ICON" shapeId="13315" r:id="rId8"/>
      </mc:Fallback>
    </mc:AlternateContent>
  </oleObjec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00B050"/>
  </sheetPr>
  <dimension ref="A1:L21"/>
  <sheetViews>
    <sheetView view="pageBreakPreview" zoomScaleSheetLayoutView="100" workbookViewId="0">
      <selection activeCell="F14" sqref="F14"/>
    </sheetView>
  </sheetViews>
  <sheetFormatPr defaultColWidth="9" defaultRowHeight="15" x14ac:dyDescent="0.25"/>
  <cols>
    <col min="1" max="1" width="17.625" style="215" bestFit="1" customWidth="1"/>
    <col min="2" max="2" width="34.125" style="215" bestFit="1" customWidth="1"/>
    <col min="3" max="3" width="9" style="215"/>
    <col min="4" max="4" width="15.5" style="215" bestFit="1" customWidth="1"/>
    <col min="5" max="5" width="13" style="215" bestFit="1" customWidth="1"/>
    <col min="6" max="6" width="9" style="215"/>
    <col min="7" max="7" width="15.125" style="215" bestFit="1" customWidth="1"/>
    <col min="8" max="8" width="9.5" style="215" bestFit="1" customWidth="1"/>
    <col min="9" max="9" width="9" style="215"/>
    <col min="10" max="10" width="10.375" style="215" customWidth="1"/>
    <col min="11" max="11" width="19.875" style="215" customWidth="1"/>
    <col min="12" max="16384" width="9" style="215"/>
  </cols>
  <sheetData>
    <row r="1" spans="1:11" x14ac:dyDescent="0.25">
      <c r="A1" s="224" t="s">
        <v>360</v>
      </c>
      <c r="B1" s="225"/>
      <c r="C1" s="222"/>
      <c r="D1" s="222"/>
      <c r="E1" s="222"/>
      <c r="F1" s="222"/>
      <c r="G1" s="222"/>
      <c r="H1" s="222"/>
      <c r="I1" s="222"/>
      <c r="J1" s="222"/>
      <c r="K1" s="222"/>
    </row>
    <row r="2" spans="1:11" x14ac:dyDescent="0.25">
      <c r="A2" s="223" t="s">
        <v>1</v>
      </c>
      <c r="B2" s="226" t="s">
        <v>364</v>
      </c>
      <c r="C2" s="222"/>
      <c r="D2" s="222"/>
      <c r="E2" s="222"/>
      <c r="F2" s="222"/>
      <c r="G2" s="222"/>
      <c r="H2" s="222"/>
      <c r="I2" s="222"/>
      <c r="J2" s="222"/>
      <c r="K2" s="222"/>
    </row>
    <row r="3" spans="1:11" x14ac:dyDescent="0.25">
      <c r="A3" s="223" t="s">
        <v>2</v>
      </c>
      <c r="B3" s="221" t="s">
        <v>365</v>
      </c>
      <c r="C3" s="222"/>
      <c r="D3" s="222"/>
      <c r="E3" s="222"/>
      <c r="F3" s="222"/>
      <c r="G3" s="222"/>
      <c r="H3" s="222"/>
      <c r="I3" s="222"/>
      <c r="J3" s="222"/>
      <c r="K3" s="222"/>
    </row>
    <row r="4" spans="1:11" x14ac:dyDescent="0.25">
      <c r="A4" s="223" t="s">
        <v>0</v>
      </c>
      <c r="B4" s="227">
        <v>44384</v>
      </c>
      <c r="C4" s="222"/>
      <c r="D4" s="222"/>
      <c r="E4" s="222"/>
      <c r="F4" s="222"/>
      <c r="G4" s="222"/>
      <c r="H4" s="222"/>
      <c r="I4" s="222"/>
      <c r="J4" s="222"/>
      <c r="K4" s="222"/>
    </row>
    <row r="5" spans="1:11" x14ac:dyDescent="0.25">
      <c r="A5" s="223" t="s">
        <v>3</v>
      </c>
      <c r="B5" s="221" t="s">
        <v>434</v>
      </c>
      <c r="C5" s="222"/>
      <c r="D5" s="222"/>
      <c r="E5" s="222"/>
      <c r="F5" s="222"/>
      <c r="G5" s="222"/>
      <c r="H5" s="222"/>
      <c r="I5" s="222"/>
      <c r="J5" s="222"/>
      <c r="K5" s="222"/>
    </row>
    <row r="6" spans="1:11" x14ac:dyDescent="0.25">
      <c r="A6" s="223" t="s">
        <v>4</v>
      </c>
      <c r="B6" s="228" t="s">
        <v>294</v>
      </c>
      <c r="C6" s="222"/>
      <c r="D6" s="222"/>
      <c r="E6" s="222"/>
      <c r="F6" s="222"/>
      <c r="G6" s="222"/>
      <c r="H6" s="222"/>
      <c r="I6" s="222"/>
      <c r="J6" s="222"/>
      <c r="K6" s="222"/>
    </row>
    <row r="7" spans="1:11" x14ac:dyDescent="0.25">
      <c r="A7" s="216" t="s">
        <v>5</v>
      </c>
      <c r="B7" s="217"/>
      <c r="C7" s="217"/>
      <c r="D7" s="218"/>
      <c r="E7" s="219"/>
      <c r="F7" s="220"/>
      <c r="G7" s="220"/>
      <c r="H7" s="220"/>
      <c r="I7" s="220"/>
      <c r="J7" s="218"/>
      <c r="K7" s="219"/>
    </row>
    <row r="8" spans="1:11" ht="45" x14ac:dyDescent="0.25">
      <c r="A8" s="235" t="s">
        <v>6</v>
      </c>
      <c r="B8" s="236" t="s">
        <v>292</v>
      </c>
      <c r="C8" s="236" t="s">
        <v>275</v>
      </c>
      <c r="D8" s="236" t="s">
        <v>372</v>
      </c>
      <c r="E8" s="236" t="s">
        <v>373</v>
      </c>
      <c r="F8" s="237" t="s">
        <v>53</v>
      </c>
      <c r="G8" s="237" t="s">
        <v>272</v>
      </c>
      <c r="H8" s="237" t="s">
        <v>276</v>
      </c>
      <c r="I8" s="237" t="s">
        <v>277</v>
      </c>
      <c r="J8" s="236" t="s">
        <v>15</v>
      </c>
      <c r="K8" s="242" t="s">
        <v>17</v>
      </c>
    </row>
    <row r="9" spans="1:11" x14ac:dyDescent="0.25">
      <c r="A9" s="229">
        <v>1</v>
      </c>
      <c r="B9" s="230" t="s">
        <v>427</v>
      </c>
      <c r="C9" s="229" t="s">
        <v>433</v>
      </c>
      <c r="D9" s="231">
        <v>385</v>
      </c>
      <c r="E9" s="231">
        <v>385</v>
      </c>
      <c r="F9" s="232">
        <f>D9-E9</f>
        <v>0</v>
      </c>
      <c r="G9" s="232">
        <f>D9-E9</f>
        <v>0</v>
      </c>
      <c r="H9" s="233">
        <v>0</v>
      </c>
      <c r="I9" s="234">
        <f>G9-H9</f>
        <v>0</v>
      </c>
      <c r="J9" s="229" t="s">
        <v>54</v>
      </c>
      <c r="K9" s="243"/>
    </row>
    <row r="10" spans="1:11" x14ac:dyDescent="0.25">
      <c r="A10" s="229">
        <v>2</v>
      </c>
      <c r="B10" s="230" t="s">
        <v>428</v>
      </c>
      <c r="C10" s="229" t="s">
        <v>433</v>
      </c>
      <c r="D10" s="231">
        <v>361.23899999999998</v>
      </c>
      <c r="E10" s="231">
        <v>361.23899999999998</v>
      </c>
      <c r="F10" s="232">
        <f t="shared" ref="F10:F14" si="0">D10-E10</f>
        <v>0</v>
      </c>
      <c r="G10" s="232">
        <f t="shared" ref="G10:G14" si="1">D10-E10</f>
        <v>0</v>
      </c>
      <c r="H10" s="233">
        <v>0</v>
      </c>
      <c r="I10" s="234">
        <f t="shared" ref="I10:I14" si="2">G10-H10</f>
        <v>0</v>
      </c>
      <c r="J10" s="229" t="s">
        <v>54</v>
      </c>
      <c r="K10" s="243"/>
    </row>
    <row r="11" spans="1:11" x14ac:dyDescent="0.25">
      <c r="A11" s="229">
        <v>3</v>
      </c>
      <c r="B11" s="230" t="s">
        <v>429</v>
      </c>
      <c r="C11" s="229" t="s">
        <v>433</v>
      </c>
      <c r="D11" s="231">
        <v>2003</v>
      </c>
      <c r="E11" s="231">
        <v>2003</v>
      </c>
      <c r="F11" s="232">
        <f t="shared" si="0"/>
        <v>0</v>
      </c>
      <c r="G11" s="232">
        <f t="shared" si="1"/>
        <v>0</v>
      </c>
      <c r="H11" s="233">
        <v>0</v>
      </c>
      <c r="I11" s="234">
        <f t="shared" si="2"/>
        <v>0</v>
      </c>
      <c r="J11" s="229" t="s">
        <v>54</v>
      </c>
      <c r="K11" s="243"/>
    </row>
    <row r="12" spans="1:11" x14ac:dyDescent="0.25">
      <c r="A12" s="229">
        <v>4</v>
      </c>
      <c r="B12" s="230" t="s">
        <v>430</v>
      </c>
      <c r="C12" s="229" t="s">
        <v>433</v>
      </c>
      <c r="D12" s="231">
        <v>2315</v>
      </c>
      <c r="E12" s="231">
        <v>2315</v>
      </c>
      <c r="F12" s="232">
        <f t="shared" si="0"/>
        <v>0</v>
      </c>
      <c r="G12" s="232">
        <f t="shared" si="1"/>
        <v>0</v>
      </c>
      <c r="H12" s="233">
        <v>0</v>
      </c>
      <c r="I12" s="234">
        <f t="shared" si="2"/>
        <v>0</v>
      </c>
      <c r="J12" s="229" t="s">
        <v>54</v>
      </c>
      <c r="K12" s="243"/>
    </row>
    <row r="13" spans="1:11" x14ac:dyDescent="0.25">
      <c r="A13" s="229">
        <v>5</v>
      </c>
      <c r="B13" s="230" t="s">
        <v>431</v>
      </c>
      <c r="C13" s="229" t="s">
        <v>433</v>
      </c>
      <c r="D13" s="231">
        <v>2034</v>
      </c>
      <c r="E13" s="231">
        <v>2034</v>
      </c>
      <c r="F13" s="232">
        <f t="shared" si="0"/>
        <v>0</v>
      </c>
      <c r="G13" s="232">
        <f t="shared" si="1"/>
        <v>0</v>
      </c>
      <c r="H13" s="233">
        <v>0</v>
      </c>
      <c r="I13" s="234">
        <f t="shared" si="2"/>
        <v>0</v>
      </c>
      <c r="J13" s="229" t="s">
        <v>54</v>
      </c>
      <c r="K13" s="243"/>
    </row>
    <row r="14" spans="1:11" x14ac:dyDescent="0.25">
      <c r="A14" s="229">
        <v>6</v>
      </c>
      <c r="B14" s="230" t="s">
        <v>432</v>
      </c>
      <c r="C14" s="229" t="s">
        <v>433</v>
      </c>
      <c r="D14" s="231">
        <v>39</v>
      </c>
      <c r="E14" s="231">
        <v>39</v>
      </c>
      <c r="F14" s="232">
        <f t="shared" si="0"/>
        <v>0</v>
      </c>
      <c r="G14" s="232">
        <f t="shared" si="1"/>
        <v>0</v>
      </c>
      <c r="H14" s="233">
        <v>0</v>
      </c>
      <c r="I14" s="234">
        <f t="shared" si="2"/>
        <v>0</v>
      </c>
      <c r="J14" s="229" t="s">
        <v>54</v>
      </c>
      <c r="K14" s="243"/>
    </row>
    <row r="15" spans="1:11" s="244" customFormat="1" x14ac:dyDescent="0.25">
      <c r="A15" s="361"/>
      <c r="B15" s="225"/>
      <c r="C15" s="225"/>
      <c r="D15" s="225"/>
      <c r="E15" s="225"/>
      <c r="F15" s="225"/>
      <c r="G15" s="225"/>
      <c r="H15" s="318"/>
      <c r="I15" s="318"/>
      <c r="J15" s="318"/>
      <c r="K15" s="318"/>
    </row>
    <row r="16" spans="1:11" s="244" customFormat="1" x14ac:dyDescent="0.25">
      <c r="A16" s="361"/>
      <c r="B16" s="225"/>
      <c r="C16" s="225"/>
      <c r="D16" s="225"/>
      <c r="E16" s="225"/>
      <c r="F16" s="225"/>
      <c r="G16" s="225"/>
      <c r="H16" s="318"/>
      <c r="I16" s="318"/>
      <c r="J16" s="318"/>
      <c r="K16" s="318"/>
    </row>
    <row r="17" spans="1:12" s="244" customFormat="1" x14ac:dyDescent="0.25">
      <c r="A17" s="361"/>
      <c r="B17" s="225"/>
      <c r="C17" s="225"/>
      <c r="D17" s="225"/>
      <c r="E17" s="225"/>
      <c r="F17" s="225"/>
      <c r="G17" s="225"/>
      <c r="H17" s="318"/>
      <c r="I17" s="318"/>
      <c r="J17" s="318"/>
      <c r="K17" s="374"/>
    </row>
    <row r="18" spans="1:12" s="244" customFormat="1" x14ac:dyDescent="0.25">
      <c r="A18" s="225"/>
      <c r="B18" s="225"/>
      <c r="C18" s="376"/>
      <c r="D18" s="376"/>
      <c r="E18" s="225"/>
      <c r="F18" s="225"/>
      <c r="G18" s="375"/>
      <c r="H18" s="376"/>
      <c r="I18" s="318"/>
      <c r="J18" s="318"/>
      <c r="K18" s="376"/>
      <c r="L18" s="342"/>
    </row>
    <row r="19" spans="1:12" s="244" customFormat="1" x14ac:dyDescent="0.25">
      <c r="A19" s="377" t="s">
        <v>616</v>
      </c>
      <c r="B19" s="225"/>
      <c r="C19" s="378" t="s">
        <v>621</v>
      </c>
      <c r="D19" s="225"/>
      <c r="E19" s="225"/>
      <c r="F19" s="225"/>
      <c r="G19" s="378" t="s">
        <v>618</v>
      </c>
      <c r="H19" s="225"/>
      <c r="I19" s="318"/>
      <c r="J19" s="318"/>
      <c r="K19" s="379" t="s">
        <v>424</v>
      </c>
      <c r="L19" s="343"/>
    </row>
    <row r="20" spans="1:12" s="244" customFormat="1" x14ac:dyDescent="0.25">
      <c r="A20" s="224" t="s">
        <v>617</v>
      </c>
      <c r="B20" s="225"/>
      <c r="C20" s="380" t="s">
        <v>617</v>
      </c>
      <c r="D20" s="225"/>
      <c r="E20" s="225"/>
      <c r="F20" s="225"/>
      <c r="G20" s="380" t="s">
        <v>623</v>
      </c>
      <c r="H20" s="225"/>
      <c r="I20" s="318"/>
      <c r="J20" s="318"/>
      <c r="K20" s="374" t="s">
        <v>619</v>
      </c>
      <c r="L20" s="245"/>
    </row>
    <row r="21" spans="1:12" s="244" customFormat="1" x14ac:dyDescent="0.25">
      <c r="A21" s="224" t="s">
        <v>622</v>
      </c>
      <c r="B21" s="225"/>
      <c r="C21" s="380" t="s">
        <v>622</v>
      </c>
      <c r="D21" s="225"/>
      <c r="E21" s="225"/>
      <c r="F21" s="225"/>
      <c r="G21" s="380" t="s">
        <v>622</v>
      </c>
      <c r="H21" s="225"/>
      <c r="I21" s="318"/>
      <c r="J21" s="318"/>
      <c r="K21" s="374" t="s">
        <v>620</v>
      </c>
      <c r="L21" s="245"/>
    </row>
  </sheetData>
  <printOptions gridLines="1"/>
  <pageMargins left="0.39370078740157499" right="0.39370078740157499" top="0.39370078740157499" bottom="0.39370078740157499" header="0.511811023622047" footer="0.511811023622047"/>
  <pageSetup paperSize="9" scale="74" orientation="landscape" r:id="rId1"/>
  <headerFooter alignWithMargins="0"/>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00B050"/>
  </sheetPr>
  <dimension ref="A1:N39"/>
  <sheetViews>
    <sheetView view="pageBreakPreview" topLeftCell="A7" zoomScaleNormal="90" zoomScaleSheetLayoutView="100" workbookViewId="0">
      <selection activeCell="C5" sqref="C5"/>
    </sheetView>
  </sheetViews>
  <sheetFormatPr defaultColWidth="9" defaultRowHeight="18" x14ac:dyDescent="0.35"/>
  <cols>
    <col min="1" max="1" width="9" style="124"/>
    <col min="2" max="2" width="14.125" style="124" customWidth="1"/>
    <col min="3" max="3" width="40.875" style="124" customWidth="1"/>
    <col min="4" max="4" width="7.875" style="124" customWidth="1"/>
    <col min="5" max="5" width="12.375" style="124" bestFit="1" customWidth="1"/>
    <col min="6" max="6" width="11.5" style="124" customWidth="1"/>
    <col min="7" max="7" width="10.125" style="124" customWidth="1"/>
    <col min="8" max="8" width="13.375" style="124" customWidth="1"/>
    <col min="9" max="9" width="10.5" style="124" customWidth="1"/>
    <col min="10" max="10" width="9.875" style="124" customWidth="1"/>
    <col min="11" max="11" width="9" style="124"/>
    <col min="12" max="12" width="27" style="124" bestFit="1" customWidth="1"/>
    <col min="13" max="13" width="12.5" style="124" customWidth="1"/>
    <col min="14" max="16384" width="9" style="124"/>
  </cols>
  <sheetData>
    <row r="1" spans="1:13" x14ac:dyDescent="0.35">
      <c r="A1" s="210" t="s">
        <v>360</v>
      </c>
      <c r="B1" s="123"/>
      <c r="C1" s="206"/>
      <c r="D1" s="197"/>
      <c r="E1" s="197"/>
      <c r="F1" s="197"/>
      <c r="G1" s="197"/>
      <c r="H1" s="197"/>
      <c r="I1" s="197"/>
      <c r="J1" s="197"/>
      <c r="K1" s="197"/>
      <c r="L1" s="197"/>
      <c r="M1" s="197"/>
    </row>
    <row r="2" spans="1:13" x14ac:dyDescent="0.35">
      <c r="A2" s="125" t="s">
        <v>1</v>
      </c>
      <c r="B2" s="126"/>
      <c r="C2" s="207" t="s">
        <v>364</v>
      </c>
      <c r="D2" s="197"/>
      <c r="E2" s="197"/>
      <c r="F2" s="197"/>
      <c r="G2" s="197"/>
      <c r="H2" s="197"/>
      <c r="I2" s="197"/>
      <c r="J2" s="197"/>
      <c r="K2" s="197"/>
      <c r="L2" s="197"/>
      <c r="M2" s="197"/>
    </row>
    <row r="3" spans="1:13" x14ac:dyDescent="0.35">
      <c r="A3" s="127" t="s">
        <v>2</v>
      </c>
      <c r="B3" s="128"/>
      <c r="C3" s="198" t="s">
        <v>365</v>
      </c>
      <c r="D3" s="197"/>
      <c r="E3" s="197"/>
      <c r="F3" s="197"/>
      <c r="G3" s="197"/>
      <c r="H3" s="197"/>
      <c r="I3" s="197"/>
      <c r="J3" s="197"/>
      <c r="K3" s="197"/>
      <c r="L3" s="197"/>
      <c r="M3" s="197"/>
    </row>
    <row r="4" spans="1:13" x14ac:dyDescent="0.35">
      <c r="A4" s="127" t="s">
        <v>0</v>
      </c>
      <c r="B4" s="129"/>
      <c r="C4" s="208">
        <v>44384</v>
      </c>
      <c r="D4" s="197"/>
      <c r="E4" s="197"/>
      <c r="F4" s="197"/>
      <c r="G4" s="197"/>
      <c r="H4" s="197"/>
      <c r="I4" s="197"/>
      <c r="J4" s="197"/>
      <c r="K4" s="197"/>
      <c r="L4" s="197"/>
      <c r="M4" s="197"/>
    </row>
    <row r="5" spans="1:13" x14ac:dyDescent="0.35">
      <c r="A5" s="125" t="s">
        <v>3</v>
      </c>
      <c r="B5" s="130"/>
      <c r="C5" s="198" t="s">
        <v>424</v>
      </c>
      <c r="D5" s="197"/>
      <c r="E5" s="197"/>
      <c r="F5" s="197"/>
      <c r="G5" s="197"/>
      <c r="H5" s="197"/>
      <c r="I5" s="197"/>
      <c r="J5" s="197"/>
      <c r="K5" s="197"/>
      <c r="L5" s="197"/>
      <c r="M5" s="197"/>
    </row>
    <row r="6" spans="1:13" x14ac:dyDescent="0.35">
      <c r="A6" s="125" t="s">
        <v>4</v>
      </c>
      <c r="B6" s="125"/>
      <c r="C6" s="209" t="s">
        <v>295</v>
      </c>
      <c r="D6" s="197"/>
      <c r="E6" s="197"/>
      <c r="F6" s="197"/>
      <c r="G6" s="197"/>
      <c r="H6" s="197"/>
      <c r="I6" s="197"/>
      <c r="J6" s="197"/>
      <c r="K6" s="197"/>
      <c r="L6" s="197"/>
      <c r="M6" s="197"/>
    </row>
    <row r="7" spans="1:13" x14ac:dyDescent="0.35">
      <c r="A7" s="445" t="s">
        <v>5</v>
      </c>
      <c r="B7" s="446"/>
      <c r="C7" s="446"/>
      <c r="D7" s="446"/>
      <c r="E7" s="446"/>
      <c r="F7" s="446"/>
      <c r="G7" s="446"/>
      <c r="H7" s="446"/>
      <c r="I7" s="446"/>
      <c r="J7" s="446"/>
      <c r="K7" s="446"/>
      <c r="L7" s="446"/>
      <c r="M7" s="446"/>
    </row>
    <row r="8" spans="1:13" ht="45" x14ac:dyDescent="0.35">
      <c r="A8" s="211" t="s">
        <v>6</v>
      </c>
      <c r="B8" s="212" t="s">
        <v>291</v>
      </c>
      <c r="C8" s="212" t="s">
        <v>292</v>
      </c>
      <c r="D8" s="212" t="s">
        <v>275</v>
      </c>
      <c r="E8" s="212" t="s">
        <v>372</v>
      </c>
      <c r="F8" s="212" t="s">
        <v>373</v>
      </c>
      <c r="G8" s="213" t="s">
        <v>53</v>
      </c>
      <c r="H8" s="213" t="s">
        <v>272</v>
      </c>
      <c r="I8" s="213" t="s">
        <v>276</v>
      </c>
      <c r="J8" s="213" t="s">
        <v>277</v>
      </c>
      <c r="K8" s="212" t="s">
        <v>15</v>
      </c>
      <c r="L8" s="238" t="s">
        <v>17</v>
      </c>
      <c r="M8" s="212" t="s">
        <v>285</v>
      </c>
    </row>
    <row r="9" spans="1:13" s="197" customFormat="1" ht="3.75" customHeight="1" x14ac:dyDescent="0.35">
      <c r="A9" s="187"/>
      <c r="B9" s="187"/>
      <c r="C9" s="187"/>
      <c r="D9" s="187"/>
      <c r="E9" s="187"/>
      <c r="F9" s="187"/>
      <c r="G9" s="187"/>
      <c r="H9" s="187"/>
      <c r="I9" s="187"/>
      <c r="J9" s="187"/>
      <c r="K9" s="187"/>
      <c r="L9" s="191"/>
      <c r="M9" s="190"/>
    </row>
    <row r="10" spans="1:13" s="196" customFormat="1" ht="60" customHeight="1" x14ac:dyDescent="0.3">
      <c r="A10" s="188">
        <v>1</v>
      </c>
      <c r="B10" s="187" t="s">
        <v>366</v>
      </c>
      <c r="C10" s="187" t="s">
        <v>367</v>
      </c>
      <c r="D10" s="189" t="s">
        <v>287</v>
      </c>
      <c r="E10" s="194">
        <v>200</v>
      </c>
      <c r="F10" s="193">
        <v>160</v>
      </c>
      <c r="G10" s="194">
        <f>F10-E10</f>
        <v>-40</v>
      </c>
      <c r="H10" s="194">
        <f>F10-E10</f>
        <v>-40</v>
      </c>
      <c r="I10" s="194">
        <v>-40</v>
      </c>
      <c r="J10" s="194">
        <f>H10-I10</f>
        <v>0</v>
      </c>
      <c r="K10" s="195" t="s">
        <v>54</v>
      </c>
      <c r="L10" s="239" t="s">
        <v>426</v>
      </c>
      <c r="M10" s="187"/>
    </row>
    <row r="11" spans="1:13" s="196" customFormat="1" ht="15" x14ac:dyDescent="0.3">
      <c r="A11" s="188">
        <v>2</v>
      </c>
      <c r="B11" s="191" t="s">
        <v>368</v>
      </c>
      <c r="C11" s="187" t="s">
        <v>369</v>
      </c>
      <c r="D11" s="189" t="s">
        <v>287</v>
      </c>
      <c r="E11" s="194">
        <v>2652</v>
      </c>
      <c r="F11" s="194">
        <v>2652</v>
      </c>
      <c r="G11" s="194">
        <f t="shared" ref="G11:G29" si="0">F11-E11</f>
        <v>0</v>
      </c>
      <c r="H11" s="194">
        <f t="shared" ref="H11:H29" si="1">F11-E11</f>
        <v>0</v>
      </c>
      <c r="I11" s="194">
        <v>0</v>
      </c>
      <c r="J11" s="194">
        <f t="shared" ref="J11:J29" si="2">H11-I11</f>
        <v>0</v>
      </c>
      <c r="K11" s="195" t="s">
        <v>54</v>
      </c>
      <c r="L11" s="239"/>
      <c r="M11" s="187"/>
    </row>
    <row r="12" spans="1:13" s="196" customFormat="1" ht="51.75" customHeight="1" x14ac:dyDescent="0.3">
      <c r="A12" s="188">
        <v>3</v>
      </c>
      <c r="B12" s="191" t="s">
        <v>370</v>
      </c>
      <c r="C12" s="187" t="s">
        <v>371</v>
      </c>
      <c r="D12" s="189" t="s">
        <v>287</v>
      </c>
      <c r="E12" s="194">
        <v>8293</v>
      </c>
      <c r="F12" s="193">
        <v>7793</v>
      </c>
      <c r="G12" s="194">
        <f t="shared" si="0"/>
        <v>-500</v>
      </c>
      <c r="H12" s="194">
        <f t="shared" si="1"/>
        <v>-500</v>
      </c>
      <c r="I12" s="194">
        <v>-500</v>
      </c>
      <c r="J12" s="194">
        <f t="shared" si="2"/>
        <v>0</v>
      </c>
      <c r="K12" s="195" t="s">
        <v>54</v>
      </c>
      <c r="L12" s="239" t="s">
        <v>426</v>
      </c>
      <c r="M12" s="187"/>
    </row>
    <row r="13" spans="1:13" s="196" customFormat="1" ht="15" x14ac:dyDescent="0.3">
      <c r="A13" s="188">
        <v>4</v>
      </c>
      <c r="B13" s="191" t="s">
        <v>374</v>
      </c>
      <c r="C13" s="187" t="s">
        <v>375</v>
      </c>
      <c r="D13" s="189" t="s">
        <v>287</v>
      </c>
      <c r="E13" s="194">
        <v>1370</v>
      </c>
      <c r="F13" s="193">
        <v>1370</v>
      </c>
      <c r="G13" s="194">
        <f t="shared" si="0"/>
        <v>0</v>
      </c>
      <c r="H13" s="194">
        <f t="shared" si="1"/>
        <v>0</v>
      </c>
      <c r="I13" s="194">
        <v>0</v>
      </c>
      <c r="J13" s="194">
        <f t="shared" si="2"/>
        <v>0</v>
      </c>
      <c r="K13" s="195" t="s">
        <v>54</v>
      </c>
      <c r="L13" s="240"/>
      <c r="M13" s="187"/>
    </row>
    <row r="14" spans="1:13" s="205" customFormat="1" ht="34.5" customHeight="1" x14ac:dyDescent="0.2">
      <c r="A14" s="199">
        <v>5</v>
      </c>
      <c r="B14" s="200" t="s">
        <v>376</v>
      </c>
      <c r="C14" s="201" t="s">
        <v>377</v>
      </c>
      <c r="D14" s="202" t="s">
        <v>287</v>
      </c>
      <c r="E14" s="203">
        <v>1916</v>
      </c>
      <c r="F14" s="203">
        <v>1916</v>
      </c>
      <c r="G14" s="203">
        <f t="shared" si="0"/>
        <v>0</v>
      </c>
      <c r="H14" s="203">
        <f t="shared" si="1"/>
        <v>0</v>
      </c>
      <c r="I14" s="203">
        <v>0</v>
      </c>
      <c r="J14" s="203">
        <f t="shared" si="2"/>
        <v>0</v>
      </c>
      <c r="K14" s="204" t="s">
        <v>54</v>
      </c>
      <c r="L14" s="240"/>
      <c r="M14" s="201"/>
    </row>
    <row r="15" spans="1:13" s="205" customFormat="1" ht="38.25" customHeight="1" x14ac:dyDescent="0.2">
      <c r="A15" s="199">
        <v>6</v>
      </c>
      <c r="B15" s="200" t="s">
        <v>378</v>
      </c>
      <c r="C15" s="201" t="s">
        <v>379</v>
      </c>
      <c r="D15" s="202" t="s">
        <v>287</v>
      </c>
      <c r="E15" s="203">
        <v>1010</v>
      </c>
      <c r="F15" s="203">
        <v>1010</v>
      </c>
      <c r="G15" s="203">
        <f t="shared" si="0"/>
        <v>0</v>
      </c>
      <c r="H15" s="203">
        <f t="shared" si="1"/>
        <v>0</v>
      </c>
      <c r="I15" s="203">
        <v>0</v>
      </c>
      <c r="J15" s="203">
        <f t="shared" si="2"/>
        <v>0</v>
      </c>
      <c r="K15" s="204" t="s">
        <v>54</v>
      </c>
      <c r="L15" s="240"/>
      <c r="M15" s="201"/>
    </row>
    <row r="16" spans="1:13" s="192" customFormat="1" ht="15" x14ac:dyDescent="0.3">
      <c r="A16" s="188">
        <v>7</v>
      </c>
      <c r="B16" s="191" t="s">
        <v>380</v>
      </c>
      <c r="C16" s="187" t="s">
        <v>381</v>
      </c>
      <c r="D16" s="189" t="s">
        <v>287</v>
      </c>
      <c r="E16" s="194">
        <v>1790</v>
      </c>
      <c r="F16" s="194">
        <v>1790</v>
      </c>
      <c r="G16" s="194">
        <f t="shared" si="0"/>
        <v>0</v>
      </c>
      <c r="H16" s="194">
        <f t="shared" si="1"/>
        <v>0</v>
      </c>
      <c r="I16" s="194">
        <v>0</v>
      </c>
      <c r="J16" s="194">
        <f t="shared" si="2"/>
        <v>0</v>
      </c>
      <c r="K16" s="195" t="s">
        <v>54</v>
      </c>
      <c r="L16" s="241"/>
      <c r="M16" s="187"/>
    </row>
    <row r="17" spans="1:13" s="192" customFormat="1" ht="15" x14ac:dyDescent="0.3">
      <c r="A17" s="188">
        <v>8</v>
      </c>
      <c r="B17" s="191" t="s">
        <v>382</v>
      </c>
      <c r="C17" s="187" t="s">
        <v>383</v>
      </c>
      <c r="D17" s="189" t="s">
        <v>287</v>
      </c>
      <c r="E17" s="194">
        <v>3158</v>
      </c>
      <c r="F17" s="194">
        <v>3158</v>
      </c>
      <c r="G17" s="194">
        <f t="shared" si="0"/>
        <v>0</v>
      </c>
      <c r="H17" s="194">
        <f t="shared" si="1"/>
        <v>0</v>
      </c>
      <c r="I17" s="194">
        <v>0</v>
      </c>
      <c r="J17" s="194">
        <f t="shared" si="2"/>
        <v>0</v>
      </c>
      <c r="K17" s="195" t="s">
        <v>54</v>
      </c>
      <c r="L17" s="241"/>
      <c r="M17" s="187"/>
    </row>
    <row r="18" spans="1:13" s="192" customFormat="1" ht="15" x14ac:dyDescent="0.3">
      <c r="A18" s="188">
        <v>9</v>
      </c>
      <c r="B18" s="191" t="s">
        <v>384</v>
      </c>
      <c r="C18" s="187" t="s">
        <v>385</v>
      </c>
      <c r="D18" s="189" t="s">
        <v>287</v>
      </c>
      <c r="E18" s="194">
        <v>120</v>
      </c>
      <c r="F18" s="194">
        <v>120</v>
      </c>
      <c r="G18" s="194">
        <f t="shared" si="0"/>
        <v>0</v>
      </c>
      <c r="H18" s="194">
        <f t="shared" si="1"/>
        <v>0</v>
      </c>
      <c r="I18" s="194">
        <v>0</v>
      </c>
      <c r="J18" s="194">
        <f t="shared" si="2"/>
        <v>0</v>
      </c>
      <c r="K18" s="195" t="s">
        <v>54</v>
      </c>
      <c r="L18" s="241"/>
      <c r="M18" s="187"/>
    </row>
    <row r="19" spans="1:13" s="192" customFormat="1" ht="15" x14ac:dyDescent="0.3">
      <c r="A19" s="188">
        <v>10</v>
      </c>
      <c r="B19" s="191" t="s">
        <v>386</v>
      </c>
      <c r="C19" s="187" t="s">
        <v>387</v>
      </c>
      <c r="D19" s="189" t="s">
        <v>287</v>
      </c>
      <c r="E19" s="194">
        <v>2788</v>
      </c>
      <c r="F19" s="194">
        <v>2788</v>
      </c>
      <c r="G19" s="194">
        <f t="shared" si="0"/>
        <v>0</v>
      </c>
      <c r="H19" s="194">
        <f t="shared" si="1"/>
        <v>0</v>
      </c>
      <c r="I19" s="194">
        <v>0</v>
      </c>
      <c r="J19" s="194">
        <f t="shared" si="2"/>
        <v>0</v>
      </c>
      <c r="K19" s="195" t="s">
        <v>54</v>
      </c>
      <c r="L19" s="241"/>
      <c r="M19" s="187"/>
    </row>
    <row r="20" spans="1:13" s="192" customFormat="1" ht="50.25" customHeight="1" x14ac:dyDescent="0.3">
      <c r="A20" s="188">
        <v>11</v>
      </c>
      <c r="B20" s="191" t="s">
        <v>388</v>
      </c>
      <c r="C20" s="187" t="s">
        <v>389</v>
      </c>
      <c r="D20" s="189" t="s">
        <v>287</v>
      </c>
      <c r="E20" s="194">
        <v>18161</v>
      </c>
      <c r="F20" s="193">
        <v>17961</v>
      </c>
      <c r="G20" s="194">
        <f t="shared" si="0"/>
        <v>-200</v>
      </c>
      <c r="H20" s="194">
        <f t="shared" si="1"/>
        <v>-200</v>
      </c>
      <c r="I20" s="194">
        <v>-200</v>
      </c>
      <c r="J20" s="194">
        <f t="shared" si="2"/>
        <v>0</v>
      </c>
      <c r="K20" s="195" t="s">
        <v>54</v>
      </c>
      <c r="L20" s="239" t="s">
        <v>426</v>
      </c>
      <c r="M20" s="187"/>
    </row>
    <row r="21" spans="1:13" s="192" customFormat="1" ht="48.75" customHeight="1" x14ac:dyDescent="0.3">
      <c r="A21" s="188">
        <v>12</v>
      </c>
      <c r="B21" s="191" t="s">
        <v>390</v>
      </c>
      <c r="C21" s="187" t="s">
        <v>391</v>
      </c>
      <c r="D21" s="189" t="s">
        <v>287</v>
      </c>
      <c r="E21" s="194">
        <v>1580</v>
      </c>
      <c r="F21" s="193">
        <v>1340</v>
      </c>
      <c r="G21" s="194">
        <f t="shared" si="0"/>
        <v>-240</v>
      </c>
      <c r="H21" s="194">
        <f t="shared" si="1"/>
        <v>-240</v>
      </c>
      <c r="I21" s="194">
        <v>-240</v>
      </c>
      <c r="J21" s="194">
        <f t="shared" si="2"/>
        <v>0</v>
      </c>
      <c r="K21" s="195" t="s">
        <v>54</v>
      </c>
      <c r="L21" s="239" t="s">
        <v>426</v>
      </c>
      <c r="M21" s="187"/>
    </row>
    <row r="22" spans="1:13" s="192" customFormat="1" ht="15" x14ac:dyDescent="0.3">
      <c r="A22" s="188">
        <v>13</v>
      </c>
      <c r="B22" s="191" t="s">
        <v>392</v>
      </c>
      <c r="C22" s="187" t="s">
        <v>393</v>
      </c>
      <c r="D22" s="189" t="s">
        <v>287</v>
      </c>
      <c r="E22" s="194">
        <v>1048</v>
      </c>
      <c r="F22" s="194">
        <v>1048</v>
      </c>
      <c r="G22" s="194">
        <f t="shared" si="0"/>
        <v>0</v>
      </c>
      <c r="H22" s="194">
        <f t="shared" si="1"/>
        <v>0</v>
      </c>
      <c r="I22" s="194">
        <v>0</v>
      </c>
      <c r="J22" s="194">
        <f t="shared" si="2"/>
        <v>0</v>
      </c>
      <c r="K22" s="195" t="s">
        <v>54</v>
      </c>
      <c r="L22" s="241"/>
      <c r="M22" s="187"/>
    </row>
    <row r="23" spans="1:13" s="192" customFormat="1" ht="15" x14ac:dyDescent="0.3">
      <c r="A23" s="188">
        <v>14</v>
      </c>
      <c r="B23" s="191" t="s">
        <v>394</v>
      </c>
      <c r="C23" s="187" t="s">
        <v>395</v>
      </c>
      <c r="D23" s="189" t="s">
        <v>287</v>
      </c>
      <c r="E23" s="194">
        <v>1067</v>
      </c>
      <c r="F23" s="194">
        <v>1067</v>
      </c>
      <c r="G23" s="194">
        <f t="shared" si="0"/>
        <v>0</v>
      </c>
      <c r="H23" s="194">
        <f t="shared" si="1"/>
        <v>0</v>
      </c>
      <c r="I23" s="194">
        <v>0</v>
      </c>
      <c r="J23" s="194">
        <f t="shared" si="2"/>
        <v>0</v>
      </c>
      <c r="K23" s="195" t="s">
        <v>54</v>
      </c>
      <c r="L23" s="241"/>
      <c r="M23" s="187"/>
    </row>
    <row r="24" spans="1:13" s="192" customFormat="1" ht="49.5" customHeight="1" x14ac:dyDescent="0.3">
      <c r="A24" s="188">
        <v>15</v>
      </c>
      <c r="B24" s="191" t="s">
        <v>396</v>
      </c>
      <c r="C24" s="187" t="s">
        <v>397</v>
      </c>
      <c r="D24" s="189" t="s">
        <v>287</v>
      </c>
      <c r="E24" s="194">
        <v>11836</v>
      </c>
      <c r="F24" s="193">
        <v>11636</v>
      </c>
      <c r="G24" s="194">
        <f t="shared" si="0"/>
        <v>-200</v>
      </c>
      <c r="H24" s="194">
        <f t="shared" si="1"/>
        <v>-200</v>
      </c>
      <c r="I24" s="194">
        <v>-200</v>
      </c>
      <c r="J24" s="194">
        <f t="shared" si="2"/>
        <v>0</v>
      </c>
      <c r="K24" s="195" t="s">
        <v>54</v>
      </c>
      <c r="L24" s="239" t="s">
        <v>426</v>
      </c>
      <c r="M24" s="187"/>
    </row>
    <row r="25" spans="1:13" s="192" customFormat="1" ht="15" x14ac:dyDescent="0.3">
      <c r="A25" s="188">
        <v>16</v>
      </c>
      <c r="B25" s="191" t="s">
        <v>398</v>
      </c>
      <c r="C25" s="187" t="s">
        <v>399</v>
      </c>
      <c r="D25" s="189" t="s">
        <v>287</v>
      </c>
      <c r="E25" s="194">
        <v>1626</v>
      </c>
      <c r="F25" s="193">
        <v>1626</v>
      </c>
      <c r="G25" s="194">
        <f t="shared" si="0"/>
        <v>0</v>
      </c>
      <c r="H25" s="194">
        <f t="shared" si="1"/>
        <v>0</v>
      </c>
      <c r="I25" s="194">
        <v>0</v>
      </c>
      <c r="J25" s="194">
        <f t="shared" si="2"/>
        <v>0</v>
      </c>
      <c r="K25" s="195" t="s">
        <v>54</v>
      </c>
      <c r="L25" s="241"/>
      <c r="M25" s="187"/>
    </row>
    <row r="26" spans="1:13" s="192" customFormat="1" ht="45.75" customHeight="1" x14ac:dyDescent="0.3">
      <c r="A26" s="188">
        <v>17</v>
      </c>
      <c r="B26" s="191" t="s">
        <v>400</v>
      </c>
      <c r="C26" s="187" t="s">
        <v>401</v>
      </c>
      <c r="D26" s="189" t="s">
        <v>287</v>
      </c>
      <c r="E26" s="194">
        <v>1466</v>
      </c>
      <c r="F26" s="193">
        <v>1366</v>
      </c>
      <c r="G26" s="194">
        <f t="shared" si="0"/>
        <v>-100</v>
      </c>
      <c r="H26" s="194">
        <f t="shared" si="1"/>
        <v>-100</v>
      </c>
      <c r="I26" s="194">
        <v>-100</v>
      </c>
      <c r="J26" s="194">
        <f t="shared" si="2"/>
        <v>0</v>
      </c>
      <c r="K26" s="195" t="s">
        <v>54</v>
      </c>
      <c r="L26" s="239" t="s">
        <v>426</v>
      </c>
      <c r="M26" s="187"/>
    </row>
    <row r="27" spans="1:13" s="192" customFormat="1" ht="15" x14ac:dyDescent="0.3">
      <c r="A27" s="188">
        <v>18</v>
      </c>
      <c r="B27" s="191" t="s">
        <v>402</v>
      </c>
      <c r="C27" s="187" t="s">
        <v>403</v>
      </c>
      <c r="D27" s="189" t="s">
        <v>287</v>
      </c>
      <c r="E27" s="194">
        <v>1028</v>
      </c>
      <c r="F27" s="194">
        <v>1028</v>
      </c>
      <c r="G27" s="194">
        <f t="shared" si="0"/>
        <v>0</v>
      </c>
      <c r="H27" s="194">
        <f t="shared" si="1"/>
        <v>0</v>
      </c>
      <c r="I27" s="194">
        <v>0</v>
      </c>
      <c r="J27" s="194">
        <f t="shared" si="2"/>
        <v>0</v>
      </c>
      <c r="K27" s="195" t="s">
        <v>54</v>
      </c>
      <c r="L27" s="241"/>
      <c r="M27" s="187"/>
    </row>
    <row r="28" spans="1:13" s="192" customFormat="1" ht="50.25" customHeight="1" x14ac:dyDescent="0.3">
      <c r="A28" s="188">
        <v>19</v>
      </c>
      <c r="B28" s="191" t="s">
        <v>404</v>
      </c>
      <c r="C28" s="187" t="s">
        <v>405</v>
      </c>
      <c r="D28" s="189" t="s">
        <v>287</v>
      </c>
      <c r="E28" s="194">
        <v>17108</v>
      </c>
      <c r="F28" s="193">
        <v>16608</v>
      </c>
      <c r="G28" s="194">
        <f t="shared" si="0"/>
        <v>-500</v>
      </c>
      <c r="H28" s="194">
        <f t="shared" si="1"/>
        <v>-500</v>
      </c>
      <c r="I28" s="194">
        <v>-500</v>
      </c>
      <c r="J28" s="194">
        <f t="shared" si="2"/>
        <v>0</v>
      </c>
      <c r="K28" s="195" t="s">
        <v>54</v>
      </c>
      <c r="L28" s="239" t="s">
        <v>426</v>
      </c>
      <c r="M28" s="187"/>
    </row>
    <row r="29" spans="1:13" s="192" customFormat="1" ht="61.5" customHeight="1" x14ac:dyDescent="0.3">
      <c r="A29" s="188">
        <v>20</v>
      </c>
      <c r="B29" s="191" t="s">
        <v>406</v>
      </c>
      <c r="C29" s="187" t="s">
        <v>407</v>
      </c>
      <c r="D29" s="189" t="s">
        <v>287</v>
      </c>
      <c r="E29" s="194">
        <v>1039</v>
      </c>
      <c r="F29" s="193">
        <v>969</v>
      </c>
      <c r="G29" s="194">
        <f t="shared" si="0"/>
        <v>-70</v>
      </c>
      <c r="H29" s="194">
        <f t="shared" si="1"/>
        <v>-70</v>
      </c>
      <c r="I29" s="194">
        <v>-70</v>
      </c>
      <c r="J29" s="194">
        <f t="shared" si="2"/>
        <v>0</v>
      </c>
      <c r="K29" s="195" t="s">
        <v>54</v>
      </c>
      <c r="L29" s="239" t="s">
        <v>426</v>
      </c>
      <c r="M29" s="187"/>
    </row>
    <row r="30" spans="1:13" s="244" customFormat="1" ht="15" x14ac:dyDescent="0.25">
      <c r="A30" s="361"/>
      <c r="B30" s="225"/>
      <c r="C30" s="225"/>
      <c r="D30" s="225"/>
      <c r="E30" s="225"/>
      <c r="F30" s="225"/>
      <c r="G30" s="225"/>
      <c r="H30" s="225"/>
      <c r="I30" s="318"/>
      <c r="J30" s="318"/>
      <c r="K30" s="318"/>
      <c r="L30" s="318"/>
      <c r="M30" s="225"/>
    </row>
    <row r="31" spans="1:13" s="244" customFormat="1" ht="15" x14ac:dyDescent="0.25">
      <c r="A31" s="361"/>
      <c r="B31" s="225"/>
      <c r="C31" s="225"/>
      <c r="D31" s="225"/>
      <c r="E31" s="225"/>
      <c r="F31" s="225"/>
      <c r="G31" s="225"/>
      <c r="H31" s="225"/>
      <c r="I31" s="318"/>
      <c r="J31" s="318"/>
      <c r="K31" s="318"/>
      <c r="L31" s="318"/>
      <c r="M31" s="225"/>
    </row>
    <row r="32" spans="1:13" s="244" customFormat="1" ht="15" x14ac:dyDescent="0.25">
      <c r="A32" s="361"/>
      <c r="B32" s="225"/>
      <c r="C32" s="225"/>
      <c r="D32" s="225"/>
      <c r="E32" s="225"/>
      <c r="F32" s="225"/>
      <c r="G32" s="225"/>
      <c r="H32" s="225"/>
      <c r="I32" s="318"/>
      <c r="J32" s="318"/>
      <c r="K32" s="318"/>
      <c r="L32" s="374"/>
      <c r="M32" s="225"/>
    </row>
    <row r="33" spans="1:14" s="244" customFormat="1" ht="15" x14ac:dyDescent="0.25">
      <c r="A33" s="361"/>
      <c r="B33" s="225"/>
      <c r="C33" s="225"/>
      <c r="D33" s="376"/>
      <c r="E33" s="376"/>
      <c r="F33" s="225"/>
      <c r="G33" s="225"/>
      <c r="H33" s="375"/>
      <c r="I33" s="376"/>
      <c r="J33" s="318"/>
      <c r="K33" s="318"/>
      <c r="L33" s="376"/>
      <c r="M33" s="288"/>
    </row>
    <row r="34" spans="1:14" s="244" customFormat="1" ht="15" x14ac:dyDescent="0.25">
      <c r="A34" s="361"/>
      <c r="B34" s="377" t="s">
        <v>616</v>
      </c>
      <c r="C34" s="225"/>
      <c r="D34" s="378" t="s">
        <v>621</v>
      </c>
      <c r="E34" s="225"/>
      <c r="F34" s="225"/>
      <c r="G34" s="225"/>
      <c r="H34" s="378" t="s">
        <v>618</v>
      </c>
      <c r="I34" s="225"/>
      <c r="J34" s="318"/>
      <c r="K34" s="318"/>
      <c r="L34" s="379" t="s">
        <v>424</v>
      </c>
      <c r="M34" s="381"/>
    </row>
    <row r="35" spans="1:14" s="244" customFormat="1" ht="15" x14ac:dyDescent="0.25">
      <c r="A35" s="361"/>
      <c r="B35" s="224" t="s">
        <v>617</v>
      </c>
      <c r="C35" s="225"/>
      <c r="D35" s="380" t="s">
        <v>617</v>
      </c>
      <c r="E35" s="225"/>
      <c r="F35" s="225"/>
      <c r="G35" s="225"/>
      <c r="H35" s="380" t="s">
        <v>623</v>
      </c>
      <c r="I35" s="225"/>
      <c r="J35" s="318"/>
      <c r="K35" s="318"/>
      <c r="L35" s="374" t="s">
        <v>619</v>
      </c>
      <c r="M35" s="318"/>
    </row>
    <row r="36" spans="1:14" s="244" customFormat="1" ht="15" x14ac:dyDescent="0.25">
      <c r="A36" s="361"/>
      <c r="B36" s="224" t="s">
        <v>622</v>
      </c>
      <c r="C36" s="225"/>
      <c r="D36" s="380" t="s">
        <v>622</v>
      </c>
      <c r="E36" s="225"/>
      <c r="F36" s="225"/>
      <c r="G36" s="225"/>
      <c r="H36" s="380" t="s">
        <v>622</v>
      </c>
      <c r="I36" s="225"/>
      <c r="J36" s="318"/>
      <c r="K36" s="318"/>
      <c r="L36" s="374" t="s">
        <v>620</v>
      </c>
      <c r="M36" s="318"/>
    </row>
    <row r="37" spans="1:14" x14ac:dyDescent="0.35">
      <c r="N37" s="244"/>
    </row>
    <row r="38" spans="1:14" x14ac:dyDescent="0.35">
      <c r="N38" s="244"/>
    </row>
    <row r="39" spans="1:14" x14ac:dyDescent="0.35">
      <c r="N39" s="344"/>
    </row>
  </sheetData>
  <mergeCells count="1">
    <mergeCell ref="A7:M7"/>
  </mergeCells>
  <printOptions gridLines="1"/>
  <pageMargins left="0.39370078740157499" right="0.39370078740157499" top="0.39370078740157499" bottom="0.39370078740157499" header="0.511811023622047" footer="0.511811023622047"/>
  <pageSetup paperSize="9" scale="70" orientation="landscape" r:id="rId1"/>
  <headerFooter alignWithMargins="0"/>
  <drawing r:id="rId2"/>
  <legacyDrawing r:id="rId3"/>
  <oleObjects>
    <mc:AlternateContent xmlns:mc="http://schemas.openxmlformats.org/markup-compatibility/2006">
      <mc:Choice Requires="x14">
        <oleObject progId="Packager Shell Object" shapeId="15361" r:id="rId4">
          <objectPr defaultSize="0" autoPict="0" r:id="rId5">
            <anchor moveWithCells="1">
              <from>
                <xdr:col>12</xdr:col>
                <xdr:colOff>247650</xdr:colOff>
                <xdr:row>9</xdr:row>
                <xdr:rowOff>114300</xdr:rowOff>
              </from>
              <to>
                <xdr:col>12</xdr:col>
                <xdr:colOff>771525</xdr:colOff>
                <xdr:row>9</xdr:row>
                <xdr:rowOff>638175</xdr:rowOff>
              </to>
            </anchor>
          </objectPr>
        </oleObject>
      </mc:Choice>
      <mc:Fallback>
        <oleObject progId="Packager Shell Object" shapeId="15361" r:id="rId4"/>
      </mc:Fallback>
    </mc:AlternateContent>
    <mc:AlternateContent xmlns:mc="http://schemas.openxmlformats.org/markup-compatibility/2006">
      <mc:Choice Requires="x14">
        <oleObject progId="Packager Shell Object" shapeId="15362" r:id="rId6">
          <objectPr defaultSize="0" autoPict="0" r:id="rId7">
            <anchor moveWithCells="1">
              <from>
                <xdr:col>12</xdr:col>
                <xdr:colOff>266700</xdr:colOff>
                <xdr:row>11</xdr:row>
                <xdr:rowOff>76200</xdr:rowOff>
              </from>
              <to>
                <xdr:col>12</xdr:col>
                <xdr:colOff>819150</xdr:colOff>
                <xdr:row>11</xdr:row>
                <xdr:rowOff>600075</xdr:rowOff>
              </to>
            </anchor>
          </objectPr>
        </oleObject>
      </mc:Choice>
      <mc:Fallback>
        <oleObject progId="Packager Shell Object" shapeId="15362" r:id="rId6"/>
      </mc:Fallback>
    </mc:AlternateContent>
    <mc:AlternateContent xmlns:mc="http://schemas.openxmlformats.org/markup-compatibility/2006">
      <mc:Choice Requires="x14">
        <oleObject progId="Packager Shell Object" shapeId="15363" r:id="rId8">
          <objectPr defaultSize="0" autoPict="0" r:id="rId7">
            <anchor moveWithCells="1">
              <from>
                <xdr:col>12</xdr:col>
                <xdr:colOff>266700</xdr:colOff>
                <xdr:row>19</xdr:row>
                <xdr:rowOff>85725</xdr:rowOff>
              </from>
              <to>
                <xdr:col>12</xdr:col>
                <xdr:colOff>819150</xdr:colOff>
                <xdr:row>19</xdr:row>
                <xdr:rowOff>542925</xdr:rowOff>
              </to>
            </anchor>
          </objectPr>
        </oleObject>
      </mc:Choice>
      <mc:Fallback>
        <oleObject progId="Packager Shell Object" shapeId="15363" r:id="rId8"/>
      </mc:Fallback>
    </mc:AlternateContent>
    <mc:AlternateContent xmlns:mc="http://schemas.openxmlformats.org/markup-compatibility/2006">
      <mc:Choice Requires="x14">
        <oleObject progId="Packager Shell Object" shapeId="15364" r:id="rId9">
          <objectPr defaultSize="0" r:id="rId10">
            <anchor moveWithCells="1">
              <from>
                <xdr:col>12</xdr:col>
                <xdr:colOff>295275</xdr:colOff>
                <xdr:row>20</xdr:row>
                <xdr:rowOff>76200</xdr:rowOff>
              </from>
              <to>
                <xdr:col>12</xdr:col>
                <xdr:colOff>895350</xdr:colOff>
                <xdr:row>20</xdr:row>
                <xdr:rowOff>590550</xdr:rowOff>
              </to>
            </anchor>
          </objectPr>
        </oleObject>
      </mc:Choice>
      <mc:Fallback>
        <oleObject progId="Packager Shell Object" shapeId="15364" r:id="rId9"/>
      </mc:Fallback>
    </mc:AlternateContent>
    <mc:AlternateContent xmlns:mc="http://schemas.openxmlformats.org/markup-compatibility/2006">
      <mc:Choice Requires="x14">
        <oleObject progId="Packager Shell Object" shapeId="15365" r:id="rId11">
          <objectPr defaultSize="0" autoPict="0" r:id="rId7">
            <anchor moveWithCells="1">
              <from>
                <xdr:col>12</xdr:col>
                <xdr:colOff>266700</xdr:colOff>
                <xdr:row>23</xdr:row>
                <xdr:rowOff>57150</xdr:rowOff>
              </from>
              <to>
                <xdr:col>12</xdr:col>
                <xdr:colOff>819150</xdr:colOff>
                <xdr:row>23</xdr:row>
                <xdr:rowOff>514350</xdr:rowOff>
              </to>
            </anchor>
          </objectPr>
        </oleObject>
      </mc:Choice>
      <mc:Fallback>
        <oleObject progId="Packager Shell Object" shapeId="15365" r:id="rId11"/>
      </mc:Fallback>
    </mc:AlternateContent>
    <mc:AlternateContent xmlns:mc="http://schemas.openxmlformats.org/markup-compatibility/2006">
      <mc:Choice Requires="x14">
        <oleObject progId="Packager Shell Object" shapeId="15366" r:id="rId12">
          <objectPr defaultSize="0" autoPict="0" r:id="rId7">
            <anchor moveWithCells="1">
              <from>
                <xdr:col>12</xdr:col>
                <xdr:colOff>247650</xdr:colOff>
                <xdr:row>25</xdr:row>
                <xdr:rowOff>57150</xdr:rowOff>
              </from>
              <to>
                <xdr:col>12</xdr:col>
                <xdr:colOff>800100</xdr:colOff>
                <xdr:row>25</xdr:row>
                <xdr:rowOff>514350</xdr:rowOff>
              </to>
            </anchor>
          </objectPr>
        </oleObject>
      </mc:Choice>
      <mc:Fallback>
        <oleObject progId="Packager Shell Object" shapeId="15366" r:id="rId12"/>
      </mc:Fallback>
    </mc:AlternateContent>
    <mc:AlternateContent xmlns:mc="http://schemas.openxmlformats.org/markup-compatibility/2006">
      <mc:Choice Requires="x14">
        <oleObject progId="Packager Shell Object" shapeId="15367" r:id="rId13">
          <objectPr defaultSize="0" autoPict="0" r:id="rId7">
            <anchor moveWithCells="1">
              <from>
                <xdr:col>12</xdr:col>
                <xdr:colOff>238125</xdr:colOff>
                <xdr:row>27</xdr:row>
                <xdr:rowOff>76200</xdr:rowOff>
              </from>
              <to>
                <xdr:col>12</xdr:col>
                <xdr:colOff>790575</xdr:colOff>
                <xdr:row>27</xdr:row>
                <xdr:rowOff>533400</xdr:rowOff>
              </to>
            </anchor>
          </objectPr>
        </oleObject>
      </mc:Choice>
      <mc:Fallback>
        <oleObject progId="Packager Shell Object" shapeId="15367" r:id="rId13"/>
      </mc:Fallback>
    </mc:AlternateContent>
    <mc:AlternateContent xmlns:mc="http://schemas.openxmlformats.org/markup-compatibility/2006">
      <mc:Choice Requires="x14">
        <oleObject progId="Packager Shell Object" shapeId="15368" r:id="rId14">
          <objectPr defaultSize="0" autoPict="0" r:id="rId15">
            <anchor moveWithCells="1">
              <from>
                <xdr:col>12</xdr:col>
                <xdr:colOff>228600</xdr:colOff>
                <xdr:row>28</xdr:row>
                <xdr:rowOff>104775</xdr:rowOff>
              </from>
              <to>
                <xdr:col>12</xdr:col>
                <xdr:colOff>838200</xdr:colOff>
                <xdr:row>28</xdr:row>
                <xdr:rowOff>628650</xdr:rowOff>
              </to>
            </anchor>
          </objectPr>
        </oleObject>
      </mc:Choice>
      <mc:Fallback>
        <oleObject progId="Packager Shell Object" shapeId="15368" r:id="rId14"/>
      </mc:Fallback>
    </mc:AlternateContent>
  </oleObjects>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00B050"/>
  </sheetPr>
  <dimension ref="A1:M27"/>
  <sheetViews>
    <sheetView view="pageBreakPreview" topLeftCell="A19" zoomScaleNormal="90" zoomScaleSheetLayoutView="100" workbookViewId="0">
      <selection activeCell="L16" sqref="L16"/>
    </sheetView>
  </sheetViews>
  <sheetFormatPr defaultColWidth="9" defaultRowHeight="18" x14ac:dyDescent="0.35"/>
  <cols>
    <col min="1" max="1" width="9" style="124"/>
    <col min="2" max="2" width="14.125" style="124" customWidth="1"/>
    <col min="3" max="3" width="40.875" style="124" customWidth="1"/>
    <col min="4" max="4" width="7.875" style="124" customWidth="1"/>
    <col min="5" max="5" width="13" style="124" customWidth="1"/>
    <col min="6" max="6" width="11.5" style="124" customWidth="1"/>
    <col min="7" max="7" width="10.125" style="124" customWidth="1"/>
    <col min="8" max="8" width="13.375" style="124" customWidth="1"/>
    <col min="9" max="9" width="10.5" style="124" customWidth="1"/>
    <col min="10" max="10" width="9.875" style="124" customWidth="1"/>
    <col min="11" max="11" width="9" style="124"/>
    <col min="12" max="12" width="27" style="124" bestFit="1" customWidth="1"/>
    <col min="13" max="13" width="12.5" style="124" customWidth="1"/>
    <col min="14" max="16384" width="9" style="124"/>
  </cols>
  <sheetData>
    <row r="1" spans="1:13" x14ac:dyDescent="0.35">
      <c r="A1" s="210" t="s">
        <v>425</v>
      </c>
      <c r="B1" s="123"/>
      <c r="C1" s="206"/>
      <c r="D1" s="197"/>
      <c r="E1" s="197"/>
      <c r="F1" s="197"/>
      <c r="G1" s="197"/>
      <c r="H1" s="197"/>
      <c r="I1" s="197"/>
      <c r="J1" s="197"/>
      <c r="K1" s="197"/>
      <c r="L1" s="197"/>
      <c r="M1" s="197"/>
    </row>
    <row r="2" spans="1:13" x14ac:dyDescent="0.35">
      <c r="A2" s="125" t="s">
        <v>1</v>
      </c>
      <c r="B2" s="126"/>
      <c r="C2" s="207" t="s">
        <v>364</v>
      </c>
      <c r="D2" s="197"/>
      <c r="E2" s="197"/>
      <c r="F2" s="197"/>
      <c r="G2" s="197"/>
      <c r="H2" s="197"/>
      <c r="I2" s="197"/>
      <c r="J2" s="197"/>
      <c r="K2" s="197"/>
      <c r="L2" s="197"/>
      <c r="M2" s="197"/>
    </row>
    <row r="3" spans="1:13" x14ac:dyDescent="0.35">
      <c r="A3" s="127" t="s">
        <v>2</v>
      </c>
      <c r="B3" s="128"/>
      <c r="C3" s="198" t="s">
        <v>365</v>
      </c>
      <c r="D3" s="197"/>
      <c r="E3" s="197"/>
      <c r="F3" s="197"/>
      <c r="G3" s="197"/>
      <c r="H3" s="197"/>
      <c r="I3" s="197"/>
      <c r="J3" s="197"/>
      <c r="K3" s="197"/>
      <c r="L3" s="197"/>
      <c r="M3" s="197"/>
    </row>
    <row r="4" spans="1:13" x14ac:dyDescent="0.35">
      <c r="A4" s="127" t="s">
        <v>0</v>
      </c>
      <c r="B4" s="129"/>
      <c r="C4" s="208">
        <v>44384</v>
      </c>
      <c r="D4" s="197"/>
      <c r="E4" s="197"/>
      <c r="F4" s="197"/>
      <c r="G4" s="197"/>
      <c r="H4" s="197"/>
      <c r="I4" s="197"/>
      <c r="J4" s="197"/>
      <c r="K4" s="197"/>
      <c r="L4" s="197"/>
      <c r="M4" s="197"/>
    </row>
    <row r="5" spans="1:13" x14ac:dyDescent="0.35">
      <c r="A5" s="125" t="s">
        <v>3</v>
      </c>
      <c r="B5" s="130"/>
      <c r="C5" s="198" t="s">
        <v>424</v>
      </c>
      <c r="D5" s="197"/>
      <c r="E5" s="197"/>
      <c r="F5" s="197"/>
      <c r="G5" s="197"/>
      <c r="H5" s="197"/>
      <c r="I5" s="197"/>
      <c r="J5" s="197"/>
      <c r="K5" s="197"/>
      <c r="L5" s="197"/>
      <c r="M5" s="197"/>
    </row>
    <row r="6" spans="1:13" x14ac:dyDescent="0.35">
      <c r="A6" s="125" t="s">
        <v>4</v>
      </c>
      <c r="B6" s="125"/>
      <c r="C6" s="209" t="s">
        <v>295</v>
      </c>
      <c r="D6" s="197"/>
      <c r="E6" s="197"/>
      <c r="F6" s="197"/>
      <c r="G6" s="197"/>
      <c r="H6" s="197"/>
      <c r="I6" s="197"/>
      <c r="J6" s="197"/>
      <c r="K6" s="197"/>
      <c r="L6" s="197"/>
      <c r="M6" s="197"/>
    </row>
    <row r="7" spans="1:13" x14ac:dyDescent="0.35">
      <c r="A7" s="445" t="s">
        <v>5</v>
      </c>
      <c r="B7" s="446"/>
      <c r="C7" s="446"/>
      <c r="D7" s="446"/>
      <c r="E7" s="446"/>
      <c r="F7" s="446"/>
      <c r="G7" s="446"/>
      <c r="H7" s="446"/>
      <c r="I7" s="446"/>
      <c r="J7" s="446"/>
      <c r="K7" s="446"/>
      <c r="L7" s="446"/>
      <c r="M7" s="446"/>
    </row>
    <row r="8" spans="1:13" ht="45" x14ac:dyDescent="0.35">
      <c r="A8" s="211" t="s">
        <v>6</v>
      </c>
      <c r="B8" s="212" t="s">
        <v>291</v>
      </c>
      <c r="C8" s="212" t="s">
        <v>292</v>
      </c>
      <c r="D8" s="212" t="s">
        <v>275</v>
      </c>
      <c r="E8" s="212" t="s">
        <v>372</v>
      </c>
      <c r="F8" s="212" t="s">
        <v>373</v>
      </c>
      <c r="G8" s="213" t="s">
        <v>53</v>
      </c>
      <c r="H8" s="213" t="s">
        <v>272</v>
      </c>
      <c r="I8" s="213" t="s">
        <v>276</v>
      </c>
      <c r="J8" s="213" t="s">
        <v>277</v>
      </c>
      <c r="K8" s="212" t="s">
        <v>15</v>
      </c>
      <c r="L8" s="238" t="s">
        <v>17</v>
      </c>
      <c r="M8" s="212" t="s">
        <v>285</v>
      </c>
    </row>
    <row r="9" spans="1:13" s="197" customFormat="1" ht="4.5" customHeight="1" x14ac:dyDescent="0.35">
      <c r="A9" s="187"/>
      <c r="B9" s="187"/>
      <c r="C9" s="187"/>
      <c r="D9" s="187"/>
      <c r="E9" s="187"/>
      <c r="F9" s="187"/>
      <c r="G9" s="187"/>
      <c r="H9" s="187"/>
      <c r="I9" s="187"/>
      <c r="J9" s="187"/>
      <c r="K9" s="187"/>
      <c r="L9" s="191"/>
      <c r="M9" s="190"/>
    </row>
    <row r="10" spans="1:13" s="192" customFormat="1" ht="68.25" customHeight="1" x14ac:dyDescent="0.3">
      <c r="A10" s="188">
        <v>1</v>
      </c>
      <c r="B10" s="191" t="s">
        <v>408</v>
      </c>
      <c r="C10" s="187" t="s">
        <v>409</v>
      </c>
      <c r="D10" s="189" t="s">
        <v>287</v>
      </c>
      <c r="E10" s="194">
        <v>1447</v>
      </c>
      <c r="F10" s="193">
        <v>1433</v>
      </c>
      <c r="G10" s="194">
        <f t="shared" ref="G10:G17" si="0">F10-E10</f>
        <v>-14</v>
      </c>
      <c r="H10" s="194">
        <f t="shared" ref="H10:H17" si="1">F10-E10</f>
        <v>-14</v>
      </c>
      <c r="I10" s="194">
        <v>-14</v>
      </c>
      <c r="J10" s="194">
        <f t="shared" ref="J10:J17" si="2">H10-I10</f>
        <v>0</v>
      </c>
      <c r="K10" s="195" t="s">
        <v>54</v>
      </c>
      <c r="L10" s="239" t="s">
        <v>426</v>
      </c>
      <c r="M10" s="187"/>
    </row>
    <row r="11" spans="1:13" s="192" customFormat="1" ht="15" x14ac:dyDescent="0.3">
      <c r="A11" s="188">
        <v>2</v>
      </c>
      <c r="B11" s="191" t="s">
        <v>410</v>
      </c>
      <c r="C11" s="187" t="s">
        <v>411</v>
      </c>
      <c r="D11" s="189" t="s">
        <v>287</v>
      </c>
      <c r="E11" s="194">
        <v>7032</v>
      </c>
      <c r="F11" s="194">
        <v>7032</v>
      </c>
      <c r="G11" s="194">
        <f t="shared" si="0"/>
        <v>0</v>
      </c>
      <c r="H11" s="194">
        <f t="shared" si="1"/>
        <v>0</v>
      </c>
      <c r="I11" s="194">
        <v>0</v>
      </c>
      <c r="J11" s="194">
        <f t="shared" si="2"/>
        <v>0</v>
      </c>
      <c r="K11" s="195" t="s">
        <v>54</v>
      </c>
      <c r="L11" s="241"/>
      <c r="M11" s="187"/>
    </row>
    <row r="12" spans="1:13" s="192" customFormat="1" ht="15" x14ac:dyDescent="0.3">
      <c r="A12" s="188">
        <v>3</v>
      </c>
      <c r="B12" s="191" t="s">
        <v>412</v>
      </c>
      <c r="C12" s="187" t="s">
        <v>413</v>
      </c>
      <c r="D12" s="189" t="s">
        <v>287</v>
      </c>
      <c r="E12" s="194">
        <v>1000</v>
      </c>
      <c r="F12" s="194">
        <v>1000</v>
      </c>
      <c r="G12" s="194">
        <f t="shared" si="0"/>
        <v>0</v>
      </c>
      <c r="H12" s="194">
        <f t="shared" si="1"/>
        <v>0</v>
      </c>
      <c r="I12" s="194">
        <v>0</v>
      </c>
      <c r="J12" s="194">
        <f t="shared" si="2"/>
        <v>0</v>
      </c>
      <c r="K12" s="195" t="s">
        <v>54</v>
      </c>
      <c r="L12" s="241"/>
      <c r="M12" s="187"/>
    </row>
    <row r="13" spans="1:13" s="192" customFormat="1" ht="15" x14ac:dyDescent="0.3">
      <c r="A13" s="188">
        <v>4</v>
      </c>
      <c r="B13" s="191" t="s">
        <v>414</v>
      </c>
      <c r="C13" s="187" t="s">
        <v>415</v>
      </c>
      <c r="D13" s="189" t="s">
        <v>287</v>
      </c>
      <c r="E13" s="194">
        <v>1000</v>
      </c>
      <c r="F13" s="194">
        <v>1000</v>
      </c>
      <c r="G13" s="194">
        <f t="shared" si="0"/>
        <v>0</v>
      </c>
      <c r="H13" s="194">
        <f t="shared" si="1"/>
        <v>0</v>
      </c>
      <c r="I13" s="194">
        <v>0</v>
      </c>
      <c r="J13" s="194">
        <f t="shared" si="2"/>
        <v>0</v>
      </c>
      <c r="K13" s="195" t="s">
        <v>54</v>
      </c>
      <c r="L13" s="241"/>
      <c r="M13" s="187"/>
    </row>
    <row r="14" spans="1:13" s="192" customFormat="1" ht="15" x14ac:dyDescent="0.3">
      <c r="A14" s="188">
        <v>5</v>
      </c>
      <c r="B14" s="191" t="s">
        <v>416</v>
      </c>
      <c r="C14" s="187" t="s">
        <v>417</v>
      </c>
      <c r="D14" s="189" t="s">
        <v>287</v>
      </c>
      <c r="E14" s="194">
        <v>1000</v>
      </c>
      <c r="F14" s="194">
        <v>1000</v>
      </c>
      <c r="G14" s="194">
        <f t="shared" si="0"/>
        <v>0</v>
      </c>
      <c r="H14" s="194">
        <f t="shared" si="1"/>
        <v>0</v>
      </c>
      <c r="I14" s="194">
        <v>0</v>
      </c>
      <c r="J14" s="194">
        <f t="shared" si="2"/>
        <v>0</v>
      </c>
      <c r="K14" s="195" t="s">
        <v>54</v>
      </c>
      <c r="L14" s="241"/>
      <c r="M14" s="187"/>
    </row>
    <row r="15" spans="1:13" s="192" customFormat="1" ht="15" x14ac:dyDescent="0.3">
      <c r="A15" s="188">
        <v>6</v>
      </c>
      <c r="B15" s="191" t="s">
        <v>418</v>
      </c>
      <c r="C15" s="187" t="s">
        <v>419</v>
      </c>
      <c r="D15" s="189" t="s">
        <v>287</v>
      </c>
      <c r="E15" s="194">
        <v>1311</v>
      </c>
      <c r="F15" s="194">
        <v>1311</v>
      </c>
      <c r="G15" s="194">
        <f t="shared" si="0"/>
        <v>0</v>
      </c>
      <c r="H15" s="194">
        <f t="shared" si="1"/>
        <v>0</v>
      </c>
      <c r="I15" s="194">
        <v>0</v>
      </c>
      <c r="J15" s="194">
        <f t="shared" si="2"/>
        <v>0</v>
      </c>
      <c r="K15" s="195" t="s">
        <v>54</v>
      </c>
      <c r="L15" s="241"/>
      <c r="M15" s="187"/>
    </row>
    <row r="16" spans="1:13" s="192" customFormat="1" ht="57" customHeight="1" x14ac:dyDescent="0.3">
      <c r="A16" s="188">
        <v>7</v>
      </c>
      <c r="B16" s="191" t="s">
        <v>420</v>
      </c>
      <c r="C16" s="187" t="s">
        <v>421</v>
      </c>
      <c r="D16" s="189" t="s">
        <v>287</v>
      </c>
      <c r="E16" s="194">
        <v>2070</v>
      </c>
      <c r="F16" s="193">
        <v>0</v>
      </c>
      <c r="G16" s="194">
        <f t="shared" si="0"/>
        <v>-2070</v>
      </c>
      <c r="H16" s="194">
        <f t="shared" si="1"/>
        <v>-2070</v>
      </c>
      <c r="I16" s="194">
        <v>-2070</v>
      </c>
      <c r="J16" s="194">
        <f t="shared" si="2"/>
        <v>0</v>
      </c>
      <c r="K16" s="195" t="s">
        <v>54</v>
      </c>
      <c r="L16" s="239" t="s">
        <v>426</v>
      </c>
      <c r="M16" s="187"/>
    </row>
    <row r="17" spans="1:13" s="192" customFormat="1" ht="57" customHeight="1" x14ac:dyDescent="0.3">
      <c r="A17" s="188">
        <v>8</v>
      </c>
      <c r="B17" s="191" t="s">
        <v>422</v>
      </c>
      <c r="C17" s="187" t="s">
        <v>423</v>
      </c>
      <c r="D17" s="189" t="s">
        <v>287</v>
      </c>
      <c r="E17" s="194">
        <v>2070</v>
      </c>
      <c r="F17" s="193">
        <v>1870</v>
      </c>
      <c r="G17" s="194">
        <f t="shared" si="0"/>
        <v>-200</v>
      </c>
      <c r="H17" s="194">
        <f t="shared" si="1"/>
        <v>-200</v>
      </c>
      <c r="I17" s="194">
        <v>-200</v>
      </c>
      <c r="J17" s="194">
        <f t="shared" si="2"/>
        <v>0</v>
      </c>
      <c r="K17" s="195" t="s">
        <v>54</v>
      </c>
      <c r="L17" s="239" t="s">
        <v>426</v>
      </c>
      <c r="M17" s="187"/>
    </row>
    <row r="18" spans="1:13" s="244" customFormat="1" ht="15" x14ac:dyDescent="0.25">
      <c r="A18" s="361"/>
      <c r="B18" s="225"/>
      <c r="C18" s="225"/>
      <c r="D18" s="225"/>
      <c r="E18" s="225"/>
      <c r="F18" s="225"/>
      <c r="G18" s="225"/>
      <c r="H18" s="225"/>
      <c r="I18" s="318"/>
      <c r="J18" s="318"/>
      <c r="K18" s="318"/>
      <c r="L18" s="318"/>
      <c r="M18" s="225"/>
    </row>
    <row r="19" spans="1:13" s="244" customFormat="1" ht="15" x14ac:dyDescent="0.25">
      <c r="A19" s="361"/>
      <c r="B19" s="225"/>
      <c r="C19" s="225"/>
      <c r="D19" s="225"/>
      <c r="E19" s="225"/>
      <c r="F19" s="225"/>
      <c r="G19" s="225"/>
      <c r="H19" s="225"/>
      <c r="I19" s="318"/>
      <c r="J19" s="318"/>
      <c r="K19" s="318"/>
      <c r="L19" s="318"/>
      <c r="M19" s="225"/>
    </row>
    <row r="20" spans="1:13" s="244" customFormat="1" ht="15" x14ac:dyDescent="0.25">
      <c r="A20" s="361"/>
      <c r="B20" s="225"/>
      <c r="C20" s="225"/>
      <c r="D20" s="225"/>
      <c r="E20" s="225"/>
      <c r="F20" s="225"/>
      <c r="G20" s="225"/>
      <c r="H20" s="225"/>
      <c r="I20" s="318"/>
      <c r="J20" s="318"/>
      <c r="K20" s="318"/>
      <c r="L20" s="374"/>
      <c r="M20" s="225"/>
    </row>
    <row r="21" spans="1:13" s="244" customFormat="1" ht="15" x14ac:dyDescent="0.25">
      <c r="A21" s="361"/>
      <c r="B21" s="225"/>
      <c r="C21" s="225"/>
      <c r="D21" s="376"/>
      <c r="E21" s="376"/>
      <c r="F21" s="225"/>
      <c r="G21" s="225"/>
      <c r="H21" s="375"/>
      <c r="I21" s="376"/>
      <c r="J21" s="318"/>
      <c r="K21" s="318"/>
      <c r="L21" s="376"/>
      <c r="M21" s="288"/>
    </row>
    <row r="22" spans="1:13" s="244" customFormat="1" ht="15" x14ac:dyDescent="0.25">
      <c r="A22" s="361"/>
      <c r="B22" s="377" t="s">
        <v>616</v>
      </c>
      <c r="C22" s="225"/>
      <c r="D22" s="378" t="s">
        <v>621</v>
      </c>
      <c r="E22" s="225"/>
      <c r="F22" s="225"/>
      <c r="G22" s="225"/>
      <c r="H22" s="378" t="s">
        <v>618</v>
      </c>
      <c r="I22" s="225"/>
      <c r="J22" s="318"/>
      <c r="K22" s="318"/>
      <c r="L22" s="379" t="s">
        <v>424</v>
      </c>
      <c r="M22" s="381"/>
    </row>
    <row r="23" spans="1:13" s="244" customFormat="1" ht="15" x14ac:dyDescent="0.25">
      <c r="A23" s="361"/>
      <c r="B23" s="224" t="s">
        <v>617</v>
      </c>
      <c r="C23" s="225"/>
      <c r="D23" s="380" t="s">
        <v>617</v>
      </c>
      <c r="E23" s="225"/>
      <c r="F23" s="225"/>
      <c r="G23" s="225"/>
      <c r="H23" s="380" t="s">
        <v>623</v>
      </c>
      <c r="I23" s="225"/>
      <c r="J23" s="318"/>
      <c r="K23" s="318"/>
      <c r="L23" s="374" t="s">
        <v>619</v>
      </c>
      <c r="M23" s="318"/>
    </row>
    <row r="24" spans="1:13" s="244" customFormat="1" ht="15" x14ac:dyDescent="0.25">
      <c r="A24" s="361"/>
      <c r="B24" s="224" t="s">
        <v>622</v>
      </c>
      <c r="C24" s="225"/>
      <c r="D24" s="380" t="s">
        <v>622</v>
      </c>
      <c r="E24" s="225"/>
      <c r="F24" s="225"/>
      <c r="G24" s="225"/>
      <c r="H24" s="380" t="s">
        <v>622</v>
      </c>
      <c r="I24" s="225"/>
      <c r="J24" s="318"/>
      <c r="K24" s="318"/>
      <c r="L24" s="374" t="s">
        <v>620</v>
      </c>
      <c r="M24" s="318"/>
    </row>
    <row r="25" spans="1:13" x14ac:dyDescent="0.35">
      <c r="M25" s="197"/>
    </row>
    <row r="26" spans="1:13" x14ac:dyDescent="0.35">
      <c r="M26" s="197"/>
    </row>
    <row r="27" spans="1:13" x14ac:dyDescent="0.35">
      <c r="M27" s="197"/>
    </row>
  </sheetData>
  <mergeCells count="1">
    <mergeCell ref="A7:M7"/>
  </mergeCells>
  <printOptions gridLines="1"/>
  <pageMargins left="0.39370078740157499" right="0.39370078740157499" top="0.39370078740157499" bottom="0.39370078740157499" header="0.511811023622047" footer="0.511811023622047"/>
  <pageSetup paperSize="9" scale="70" orientation="landscape" r:id="rId1"/>
  <headerFooter alignWithMargins="0"/>
  <drawing r:id="rId2"/>
  <legacyDrawing r:id="rId3"/>
  <oleObjects>
    <mc:AlternateContent xmlns:mc="http://schemas.openxmlformats.org/markup-compatibility/2006">
      <mc:Choice Requires="x14">
        <oleObject progId="Packager Shell Object" shapeId="16385" r:id="rId4">
          <objectPr defaultSize="0" autoPict="0" r:id="rId5">
            <anchor moveWithCells="1">
              <from>
                <xdr:col>12</xdr:col>
                <xdr:colOff>247650</xdr:colOff>
                <xdr:row>9</xdr:row>
                <xdr:rowOff>171450</xdr:rowOff>
              </from>
              <to>
                <xdr:col>12</xdr:col>
                <xdr:colOff>771525</xdr:colOff>
                <xdr:row>9</xdr:row>
                <xdr:rowOff>704850</xdr:rowOff>
              </to>
            </anchor>
          </objectPr>
        </oleObject>
      </mc:Choice>
      <mc:Fallback>
        <oleObject progId="Packager Shell Object" shapeId="16385" r:id="rId4"/>
      </mc:Fallback>
    </mc:AlternateContent>
    <mc:AlternateContent xmlns:mc="http://schemas.openxmlformats.org/markup-compatibility/2006">
      <mc:Choice Requires="x14">
        <oleObject progId="Packager Shell Object" shapeId="16386" r:id="rId6">
          <objectPr defaultSize="0" autoPict="0" r:id="rId7">
            <anchor moveWithCells="1">
              <from>
                <xdr:col>12</xdr:col>
                <xdr:colOff>209550</xdr:colOff>
                <xdr:row>15</xdr:row>
                <xdr:rowOff>85725</xdr:rowOff>
              </from>
              <to>
                <xdr:col>12</xdr:col>
                <xdr:colOff>733425</xdr:colOff>
                <xdr:row>15</xdr:row>
                <xdr:rowOff>609600</xdr:rowOff>
              </to>
            </anchor>
          </objectPr>
        </oleObject>
      </mc:Choice>
      <mc:Fallback>
        <oleObject progId="Packager Shell Object" shapeId="16386" r:id="rId6"/>
      </mc:Fallback>
    </mc:AlternateContent>
    <mc:AlternateContent xmlns:mc="http://schemas.openxmlformats.org/markup-compatibility/2006">
      <mc:Choice Requires="x14">
        <oleObject progId="Packager Shell Object" shapeId="16387" r:id="rId8">
          <objectPr defaultSize="0" autoPict="0" r:id="rId9">
            <anchor moveWithCells="1">
              <from>
                <xdr:col>12</xdr:col>
                <xdr:colOff>219075</xdr:colOff>
                <xdr:row>16</xdr:row>
                <xdr:rowOff>95250</xdr:rowOff>
              </from>
              <to>
                <xdr:col>12</xdr:col>
                <xdr:colOff>742950</xdr:colOff>
                <xdr:row>16</xdr:row>
                <xdr:rowOff>619125</xdr:rowOff>
              </to>
            </anchor>
          </objectPr>
        </oleObject>
      </mc:Choice>
      <mc:Fallback>
        <oleObject progId="Packager Shell Object" shapeId="16387" r:id="rId8"/>
      </mc:Fallback>
    </mc:AlternateContent>
  </oleObjec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31">
    <tabColor rgb="FFFF0000"/>
  </sheetPr>
  <dimension ref="A1:Q232"/>
  <sheetViews>
    <sheetView zoomScale="80" zoomScaleNormal="80" workbookViewId="0">
      <pane ySplit="8" topLeftCell="A9" activePane="bottomLeft" state="frozenSplit"/>
      <selection pane="bottomLeft" activeCell="J108" sqref="J108"/>
    </sheetView>
  </sheetViews>
  <sheetFormatPr defaultColWidth="9" defaultRowHeight="12.75" x14ac:dyDescent="0.2"/>
  <cols>
    <col min="1" max="1" width="9" style="30"/>
    <col min="2" max="2" width="14.125" style="30" customWidth="1"/>
    <col min="3" max="3" width="13.125" style="89" customWidth="1"/>
    <col min="4" max="4" width="15" style="30" customWidth="1"/>
    <col min="5" max="5" width="12.875" style="30" customWidth="1"/>
    <col min="6" max="7" width="12.125" style="30" customWidth="1"/>
    <col min="8" max="8" width="10.125" style="30" customWidth="1"/>
    <col min="9" max="9" width="38.125" style="30" customWidth="1"/>
    <col min="10" max="10" width="23.125" style="30" bestFit="1" customWidth="1"/>
    <col min="11" max="11" width="10.875" style="30" bestFit="1" customWidth="1"/>
    <col min="12" max="12" width="9.625" style="30" bestFit="1" customWidth="1"/>
    <col min="13" max="13" width="9.625" style="22" bestFit="1" customWidth="1"/>
    <col min="14" max="14" width="14" style="30" customWidth="1"/>
    <col min="15" max="15" width="13.125" style="22" bestFit="1" customWidth="1"/>
    <col min="16" max="16" width="14" style="30" customWidth="1"/>
    <col min="17" max="17" width="20" style="67" bestFit="1" customWidth="1"/>
    <col min="18" max="18" width="8.125" style="30" bestFit="1" customWidth="1"/>
    <col min="19" max="16384" width="9" style="30"/>
  </cols>
  <sheetData>
    <row r="1" spans="1:17" x14ac:dyDescent="0.2">
      <c r="A1" s="1" t="s">
        <v>51</v>
      </c>
      <c r="C1" s="91"/>
      <c r="D1" s="1"/>
      <c r="E1" s="1"/>
      <c r="F1" s="1"/>
      <c r="L1" s="22"/>
      <c r="M1" s="30"/>
      <c r="N1" s="22"/>
      <c r="O1" s="30"/>
      <c r="P1" s="67"/>
      <c r="Q1" s="30"/>
    </row>
    <row r="2" spans="1:17" x14ac:dyDescent="0.2">
      <c r="A2" s="32" t="s">
        <v>1</v>
      </c>
      <c r="B2" s="35"/>
      <c r="C2" s="33" t="s">
        <v>20</v>
      </c>
      <c r="E2" s="34"/>
      <c r="F2" s="34"/>
      <c r="G2" s="33"/>
      <c r="H2" s="33"/>
      <c r="I2" s="33"/>
      <c r="L2" s="22"/>
      <c r="M2" s="30"/>
      <c r="N2" s="22"/>
      <c r="O2" s="30"/>
      <c r="P2" s="67"/>
      <c r="Q2" s="30"/>
    </row>
    <row r="3" spans="1:17" x14ac:dyDescent="0.2">
      <c r="A3" s="36" t="s">
        <v>2</v>
      </c>
      <c r="B3" s="37"/>
      <c r="C3" s="33" t="s">
        <v>66</v>
      </c>
      <c r="E3" s="34"/>
      <c r="F3" s="34"/>
      <c r="G3" s="33"/>
      <c r="H3" s="33"/>
      <c r="I3" s="33"/>
      <c r="L3" s="22"/>
      <c r="M3" s="30"/>
      <c r="N3" s="22"/>
      <c r="O3" s="30"/>
      <c r="P3" s="67"/>
      <c r="Q3" s="30"/>
    </row>
    <row r="4" spans="1:17" x14ac:dyDescent="0.2">
      <c r="A4" s="36" t="s">
        <v>0</v>
      </c>
      <c r="B4" s="68"/>
      <c r="C4" s="92" t="s">
        <v>76</v>
      </c>
      <c r="E4" s="34"/>
      <c r="F4" s="34"/>
      <c r="G4" s="33"/>
      <c r="H4" s="33"/>
      <c r="I4" s="33"/>
      <c r="L4" s="22"/>
      <c r="M4" s="30"/>
      <c r="N4" s="22"/>
      <c r="O4" s="30"/>
      <c r="P4" s="67"/>
      <c r="Q4" s="30"/>
    </row>
    <row r="5" spans="1:17" x14ac:dyDescent="0.2">
      <c r="A5" s="32" t="s">
        <v>3</v>
      </c>
      <c r="B5" s="38"/>
      <c r="C5" s="89" t="s">
        <v>75</v>
      </c>
      <c r="E5" s="34"/>
      <c r="F5" s="34"/>
      <c r="G5" s="33"/>
      <c r="H5" s="33"/>
      <c r="I5" s="33"/>
      <c r="L5" s="22"/>
      <c r="M5" s="30"/>
      <c r="N5" s="22"/>
      <c r="O5" s="30"/>
      <c r="P5" s="67"/>
      <c r="Q5" s="30"/>
    </row>
    <row r="6" spans="1:17" x14ac:dyDescent="0.2">
      <c r="A6" s="32" t="s">
        <v>4</v>
      </c>
      <c r="B6" s="32"/>
      <c r="C6" s="89" t="s">
        <v>65</v>
      </c>
      <c r="E6" s="39"/>
      <c r="F6" s="39"/>
      <c r="G6" s="40"/>
      <c r="H6" s="40"/>
      <c r="I6" s="40"/>
      <c r="L6" s="22"/>
      <c r="M6" s="30"/>
      <c r="N6" s="22"/>
      <c r="O6" s="30"/>
      <c r="P6" s="67"/>
      <c r="Q6" s="30"/>
    </row>
    <row r="7" spans="1:17" s="2" customFormat="1" x14ac:dyDescent="0.2">
      <c r="A7" s="3" t="s">
        <v>5</v>
      </c>
      <c r="B7" s="3"/>
      <c r="C7" s="93"/>
      <c r="D7" s="10"/>
      <c r="E7" s="11"/>
      <c r="F7" s="11"/>
      <c r="G7" s="12"/>
      <c r="H7" s="12"/>
      <c r="I7" s="11"/>
      <c r="J7" s="4"/>
      <c r="K7" s="10"/>
      <c r="L7" s="20"/>
      <c r="M7" s="10"/>
      <c r="N7" s="20"/>
      <c r="O7" s="4"/>
      <c r="P7" s="69"/>
      <c r="Q7" s="5"/>
    </row>
    <row r="8" spans="1:17" s="52" customFormat="1" ht="53.25" customHeight="1" x14ac:dyDescent="0.2">
      <c r="A8" s="44" t="s">
        <v>6</v>
      </c>
      <c r="B8" s="45" t="s">
        <v>7</v>
      </c>
      <c r="C8" s="82" t="s">
        <v>8</v>
      </c>
      <c r="D8" s="46" t="s">
        <v>21</v>
      </c>
      <c r="E8" s="46" t="s">
        <v>22</v>
      </c>
      <c r="F8" s="46" t="s">
        <v>58</v>
      </c>
      <c r="G8" s="46" t="s">
        <v>9</v>
      </c>
      <c r="H8" s="46" t="s">
        <v>55</v>
      </c>
      <c r="I8" s="46" t="s">
        <v>10</v>
      </c>
      <c r="J8" s="45" t="s">
        <v>11</v>
      </c>
      <c r="K8" s="70" t="s">
        <v>12</v>
      </c>
      <c r="L8" s="49" t="s">
        <v>53</v>
      </c>
      <c r="M8" s="71" t="s">
        <v>13</v>
      </c>
      <c r="N8" s="51" t="s">
        <v>14</v>
      </c>
      <c r="O8" s="70" t="s">
        <v>15</v>
      </c>
      <c r="P8" s="71" t="s">
        <v>16</v>
      </c>
      <c r="Q8" s="44" t="s">
        <v>17</v>
      </c>
    </row>
    <row r="9" spans="1:17" s="2" customFormat="1" ht="15" customHeight="1" x14ac:dyDescent="0.2">
      <c r="B9" s="19"/>
      <c r="C9" s="94"/>
      <c r="D9" s="30"/>
      <c r="E9" s="30"/>
      <c r="F9" s="30"/>
      <c r="I9" s="53"/>
      <c r="K9" s="53"/>
      <c r="L9" s="22"/>
      <c r="M9" s="53" t="s">
        <v>18</v>
      </c>
      <c r="N9" s="55" t="s">
        <v>18</v>
      </c>
      <c r="O9" s="53"/>
      <c r="P9" s="53" t="s">
        <v>18</v>
      </c>
      <c r="Q9" s="53"/>
    </row>
    <row r="10" spans="1:17" x14ac:dyDescent="0.2">
      <c r="A10" s="56">
        <v>1</v>
      </c>
      <c r="B10" s="57" t="s">
        <v>111</v>
      </c>
      <c r="C10" s="6" t="s">
        <v>61</v>
      </c>
      <c r="D10" s="56" t="s">
        <v>52</v>
      </c>
      <c r="E10" s="56">
        <v>100706</v>
      </c>
      <c r="F10" s="56">
        <v>3</v>
      </c>
      <c r="G10" s="58" t="s">
        <v>112</v>
      </c>
      <c r="H10" s="59" t="s">
        <v>68</v>
      </c>
      <c r="I10" s="60" t="s">
        <v>113</v>
      </c>
      <c r="J10" s="29">
        <v>5</v>
      </c>
      <c r="K10" s="29">
        <v>5</v>
      </c>
      <c r="L10" s="24">
        <f>+J10-K10</f>
        <v>0</v>
      </c>
      <c r="M10" s="23">
        <v>149</v>
      </c>
      <c r="N10" s="23">
        <f>L10*M10</f>
        <v>0</v>
      </c>
      <c r="O10" s="24" t="s">
        <v>54</v>
      </c>
      <c r="P10" s="24">
        <f>M10*K10</f>
        <v>745</v>
      </c>
      <c r="Q10" s="22"/>
    </row>
    <row r="11" spans="1:17" x14ac:dyDescent="0.2">
      <c r="A11" s="56"/>
      <c r="B11" s="57" t="s">
        <v>114</v>
      </c>
      <c r="C11" s="6" t="s">
        <v>61</v>
      </c>
      <c r="D11" s="56" t="s">
        <v>60</v>
      </c>
      <c r="E11" s="56">
        <v>114749</v>
      </c>
      <c r="F11" s="56">
        <v>5</v>
      </c>
      <c r="G11" s="58" t="s">
        <v>112</v>
      </c>
      <c r="H11" s="59" t="s">
        <v>68</v>
      </c>
      <c r="I11" s="60" t="s">
        <v>113</v>
      </c>
      <c r="J11" s="62">
        <v>6</v>
      </c>
      <c r="K11" s="62">
        <v>6</v>
      </c>
      <c r="L11" s="24">
        <f>+J11-K11</f>
        <v>0</v>
      </c>
      <c r="M11" s="23">
        <v>149</v>
      </c>
      <c r="N11" s="23">
        <f>L11*M11</f>
        <v>0</v>
      </c>
      <c r="O11" s="24" t="s">
        <v>54</v>
      </c>
      <c r="P11" s="24">
        <f>M11*K11</f>
        <v>894</v>
      </c>
      <c r="Q11" s="22"/>
    </row>
    <row r="12" spans="1:17" x14ac:dyDescent="0.2">
      <c r="A12" s="56"/>
      <c r="B12" s="56"/>
      <c r="C12" s="6"/>
      <c r="D12" s="56" t="s">
        <v>64</v>
      </c>
      <c r="E12" s="56"/>
      <c r="F12" s="56"/>
      <c r="G12" s="58"/>
      <c r="H12" s="59"/>
      <c r="J12" s="29"/>
      <c r="K12" s="29">
        <f>SUM(K10:K11)</f>
        <v>11</v>
      </c>
      <c r="L12" s="24"/>
      <c r="M12" s="23"/>
      <c r="N12" s="23"/>
      <c r="O12" s="24"/>
      <c r="P12" s="24"/>
      <c r="Q12" s="22"/>
    </row>
    <row r="13" spans="1:17" x14ac:dyDescent="0.2">
      <c r="A13" s="56"/>
      <c r="B13" s="56"/>
      <c r="C13" s="6"/>
      <c r="D13" s="56"/>
      <c r="E13" s="56"/>
      <c r="F13" s="56"/>
      <c r="G13" s="58"/>
      <c r="H13" s="59"/>
      <c r="I13" s="60"/>
      <c r="J13" s="29"/>
      <c r="K13" s="29"/>
      <c r="L13" s="24"/>
      <c r="M13" s="23"/>
      <c r="N13" s="23"/>
      <c r="O13" s="24"/>
      <c r="P13" s="24"/>
      <c r="Q13" s="22"/>
    </row>
    <row r="14" spans="1:17" x14ac:dyDescent="0.2">
      <c r="A14" s="56">
        <v>1</v>
      </c>
      <c r="B14" s="57" t="s">
        <v>115</v>
      </c>
      <c r="C14" s="6" t="s">
        <v>61</v>
      </c>
      <c r="D14" s="56" t="s">
        <v>52</v>
      </c>
      <c r="E14" s="56">
        <v>100708</v>
      </c>
      <c r="F14" s="56">
        <v>5</v>
      </c>
      <c r="G14" s="58" t="s">
        <v>116</v>
      </c>
      <c r="H14" s="59" t="s">
        <v>68</v>
      </c>
      <c r="I14" s="60" t="s">
        <v>117</v>
      </c>
      <c r="J14" s="29">
        <v>4</v>
      </c>
      <c r="K14" s="29">
        <v>4</v>
      </c>
      <c r="L14" s="24">
        <f>+J14-K14</f>
        <v>0</v>
      </c>
      <c r="M14" s="23">
        <v>499</v>
      </c>
      <c r="N14" s="23">
        <f>L14*M14</f>
        <v>0</v>
      </c>
      <c r="O14" s="24" t="s">
        <v>54</v>
      </c>
      <c r="P14" s="24">
        <f>M14*K14</f>
        <v>1996</v>
      </c>
      <c r="Q14" s="22"/>
    </row>
    <row r="15" spans="1:17" x14ac:dyDescent="0.2">
      <c r="A15" s="56"/>
      <c r="B15" s="57" t="s">
        <v>118</v>
      </c>
      <c r="C15" s="6" t="s">
        <v>61</v>
      </c>
      <c r="D15" s="56" t="s">
        <v>60</v>
      </c>
      <c r="E15" s="56">
        <v>114747</v>
      </c>
      <c r="F15" s="56" t="s">
        <v>119</v>
      </c>
      <c r="G15" s="58" t="s">
        <v>116</v>
      </c>
      <c r="H15" s="59" t="s">
        <v>68</v>
      </c>
      <c r="I15" s="60" t="s">
        <v>117</v>
      </c>
      <c r="J15" s="62">
        <f>3+3</f>
        <v>6</v>
      </c>
      <c r="K15" s="62">
        <f>3+3</f>
        <v>6</v>
      </c>
      <c r="L15" s="24">
        <f>+J15-K15</f>
        <v>0</v>
      </c>
      <c r="M15" s="23">
        <v>499</v>
      </c>
      <c r="N15" s="23">
        <f>L15*M15</f>
        <v>0</v>
      </c>
      <c r="O15" s="24" t="s">
        <v>54</v>
      </c>
      <c r="P15" s="24">
        <f>M15*K15</f>
        <v>2994</v>
      </c>
      <c r="Q15" s="22"/>
    </row>
    <row r="16" spans="1:17" x14ac:dyDescent="0.2">
      <c r="A16" s="56"/>
      <c r="B16" s="56"/>
      <c r="C16" s="6"/>
      <c r="D16" s="56" t="s">
        <v>64</v>
      </c>
      <c r="E16" s="56"/>
      <c r="F16" s="56"/>
      <c r="I16" s="60"/>
      <c r="J16" s="29"/>
      <c r="K16" s="29">
        <f>SUM(K14:K15)</f>
        <v>10</v>
      </c>
      <c r="L16" s="24"/>
      <c r="M16" s="23"/>
      <c r="N16" s="23"/>
      <c r="O16" s="24"/>
      <c r="P16" s="24"/>
      <c r="Q16" s="22"/>
    </row>
    <row r="17" spans="1:17" x14ac:dyDescent="0.2">
      <c r="A17" s="56"/>
      <c r="B17" s="56"/>
      <c r="C17" s="6"/>
      <c r="D17" s="56"/>
      <c r="E17" s="56"/>
      <c r="F17" s="56"/>
      <c r="G17" s="58"/>
      <c r="H17" s="59"/>
      <c r="I17" s="60"/>
      <c r="J17" s="29"/>
      <c r="K17" s="29"/>
      <c r="L17" s="24"/>
      <c r="M17" s="23"/>
      <c r="N17" s="23"/>
      <c r="O17" s="24"/>
      <c r="P17" s="24"/>
      <c r="Q17" s="22"/>
    </row>
    <row r="18" spans="1:17" x14ac:dyDescent="0.2">
      <c r="A18" s="56">
        <v>1</v>
      </c>
      <c r="B18" s="57" t="s">
        <v>120</v>
      </c>
      <c r="C18" s="6" t="s">
        <v>61</v>
      </c>
      <c r="D18" s="56" t="s">
        <v>52</v>
      </c>
      <c r="E18" s="63">
        <v>100709</v>
      </c>
      <c r="F18" s="60">
        <v>2</v>
      </c>
      <c r="G18" s="58" t="s">
        <v>121</v>
      </c>
      <c r="H18" s="59" t="s">
        <v>68</v>
      </c>
      <c r="I18" s="60" t="s">
        <v>122</v>
      </c>
      <c r="J18" s="29">
        <v>7</v>
      </c>
      <c r="K18" s="29">
        <v>7</v>
      </c>
      <c r="L18" s="24">
        <f>+J18-K18</f>
        <v>0</v>
      </c>
      <c r="M18" s="23">
        <v>399</v>
      </c>
      <c r="N18" s="23">
        <f>L18*M18</f>
        <v>0</v>
      </c>
      <c r="O18" s="24" t="s">
        <v>54</v>
      </c>
      <c r="P18" s="24">
        <f>M18*K18</f>
        <v>2793</v>
      </c>
      <c r="Q18" s="22"/>
    </row>
    <row r="19" spans="1:17" x14ac:dyDescent="0.2">
      <c r="A19" s="56"/>
      <c r="B19" s="57" t="s">
        <v>123</v>
      </c>
      <c r="C19" s="6" t="s">
        <v>61</v>
      </c>
      <c r="D19" s="56" t="s">
        <v>60</v>
      </c>
      <c r="E19" s="63">
        <v>114741</v>
      </c>
      <c r="F19" s="60">
        <v>5</v>
      </c>
      <c r="G19" s="58" t="s">
        <v>121</v>
      </c>
      <c r="H19" s="59" t="s">
        <v>68</v>
      </c>
      <c r="I19" s="60" t="s">
        <v>122</v>
      </c>
      <c r="J19" s="62">
        <v>7</v>
      </c>
      <c r="K19" s="62">
        <v>7</v>
      </c>
      <c r="L19" s="24">
        <f>+J19-K19</f>
        <v>0</v>
      </c>
      <c r="M19" s="23">
        <v>399</v>
      </c>
      <c r="N19" s="23">
        <f>L19*M19</f>
        <v>0</v>
      </c>
      <c r="O19" s="24" t="s">
        <v>54</v>
      </c>
      <c r="P19" s="24">
        <f>M19*K19</f>
        <v>2793</v>
      </c>
      <c r="Q19" s="22"/>
    </row>
    <row r="20" spans="1:17" x14ac:dyDescent="0.2">
      <c r="A20" s="56"/>
      <c r="B20" s="74"/>
      <c r="C20" s="6"/>
      <c r="D20" s="56" t="s">
        <v>64</v>
      </c>
      <c r="E20" s="63"/>
      <c r="F20" s="60"/>
      <c r="G20" s="58"/>
      <c r="H20" s="59"/>
      <c r="I20" s="60"/>
      <c r="J20" s="29"/>
      <c r="K20" s="29">
        <f>SUM(K18:K19)</f>
        <v>14</v>
      </c>
      <c r="L20" s="24"/>
      <c r="M20" s="23"/>
      <c r="N20" s="23"/>
      <c r="O20" s="24"/>
      <c r="P20" s="24"/>
      <c r="Q20" s="22"/>
    </row>
    <row r="21" spans="1:17" x14ac:dyDescent="0.2">
      <c r="A21" s="56"/>
      <c r="B21" s="56"/>
      <c r="C21" s="6"/>
      <c r="D21" s="56"/>
      <c r="E21" s="63"/>
      <c r="F21" s="63"/>
      <c r="G21" s="58"/>
      <c r="H21" s="59"/>
      <c r="I21" s="60"/>
      <c r="J21" s="29"/>
      <c r="K21" s="29"/>
      <c r="L21" s="24"/>
      <c r="M21" s="23"/>
      <c r="N21" s="23"/>
      <c r="O21" s="24"/>
      <c r="P21" s="24"/>
      <c r="Q21" s="22"/>
    </row>
    <row r="22" spans="1:17" x14ac:dyDescent="0.2">
      <c r="A22" s="56">
        <v>1</v>
      </c>
      <c r="B22" s="57" t="s">
        <v>124</v>
      </c>
      <c r="C22" s="6" t="s">
        <v>61</v>
      </c>
      <c r="D22" s="56" t="s">
        <v>52</v>
      </c>
      <c r="E22" s="63">
        <v>100710</v>
      </c>
      <c r="F22" s="63">
        <v>3</v>
      </c>
      <c r="G22" s="58" t="s">
        <v>125</v>
      </c>
      <c r="H22" s="59" t="s">
        <v>68</v>
      </c>
      <c r="I22" s="60" t="s">
        <v>122</v>
      </c>
      <c r="J22" s="29">
        <v>10</v>
      </c>
      <c r="K22" s="29">
        <v>10</v>
      </c>
      <c r="L22" s="24">
        <f>+J22-K22</f>
        <v>0</v>
      </c>
      <c r="M22" s="23">
        <v>399</v>
      </c>
      <c r="N22" s="23">
        <f>L22*M22</f>
        <v>0</v>
      </c>
      <c r="O22" s="24" t="s">
        <v>54</v>
      </c>
      <c r="P22" s="24">
        <f>M22*K22</f>
        <v>3990</v>
      </c>
      <c r="Q22" s="22"/>
    </row>
    <row r="23" spans="1:17" x14ac:dyDescent="0.2">
      <c r="A23" s="56"/>
      <c r="B23" s="57" t="s">
        <v>123</v>
      </c>
      <c r="C23" s="6" t="s">
        <v>61</v>
      </c>
      <c r="D23" s="56" t="s">
        <v>60</v>
      </c>
      <c r="E23" s="63">
        <v>114741</v>
      </c>
      <c r="F23" s="60">
        <v>4</v>
      </c>
      <c r="G23" s="58" t="s">
        <v>125</v>
      </c>
      <c r="H23" s="59" t="s">
        <v>68</v>
      </c>
      <c r="I23" s="60" t="s">
        <v>122</v>
      </c>
      <c r="J23" s="62">
        <v>12</v>
      </c>
      <c r="K23" s="62">
        <v>12</v>
      </c>
      <c r="L23" s="24">
        <f>+J23-K23</f>
        <v>0</v>
      </c>
      <c r="M23" s="23">
        <v>399</v>
      </c>
      <c r="N23" s="23">
        <f>L23*M23</f>
        <v>0</v>
      </c>
      <c r="O23" s="24" t="s">
        <v>54</v>
      </c>
      <c r="P23" s="24">
        <f>M23*K23</f>
        <v>4788</v>
      </c>
      <c r="Q23" s="22"/>
    </row>
    <row r="24" spans="1:17" x14ac:dyDescent="0.2">
      <c r="A24" s="56"/>
      <c r="B24" s="57"/>
      <c r="C24" s="6"/>
      <c r="D24" s="56" t="s">
        <v>64</v>
      </c>
      <c r="E24" s="63"/>
      <c r="F24" s="60"/>
      <c r="G24" s="58"/>
      <c r="H24" s="59"/>
      <c r="I24" s="60"/>
      <c r="J24" s="29"/>
      <c r="K24" s="29">
        <f>SUM(K22:K23)</f>
        <v>22</v>
      </c>
      <c r="L24" s="24"/>
      <c r="M24" s="23"/>
      <c r="N24" s="23"/>
      <c r="O24" s="24"/>
      <c r="P24" s="24"/>
      <c r="Q24" s="22"/>
    </row>
    <row r="25" spans="1:17" x14ac:dyDescent="0.2">
      <c r="A25" s="56"/>
      <c r="B25" s="56"/>
      <c r="C25" s="6"/>
      <c r="D25" s="56"/>
      <c r="E25" s="63"/>
      <c r="F25" s="63"/>
      <c r="G25" s="58"/>
      <c r="H25" s="59"/>
      <c r="I25" s="60"/>
      <c r="J25" s="29"/>
      <c r="K25" s="29"/>
      <c r="L25" s="24"/>
      <c r="M25" s="23"/>
      <c r="N25" s="23"/>
      <c r="O25" s="24"/>
      <c r="P25" s="24"/>
      <c r="Q25" s="22"/>
    </row>
    <row r="26" spans="1:17" x14ac:dyDescent="0.2">
      <c r="A26" s="56">
        <v>1</v>
      </c>
      <c r="B26" s="57" t="s">
        <v>126</v>
      </c>
      <c r="C26" s="6" t="s">
        <v>61</v>
      </c>
      <c r="D26" s="56" t="s">
        <v>52</v>
      </c>
      <c r="E26" s="63">
        <v>100401</v>
      </c>
      <c r="F26" s="63">
        <v>5</v>
      </c>
      <c r="G26" s="58" t="s">
        <v>127</v>
      </c>
      <c r="H26" s="59" t="s">
        <v>128</v>
      </c>
      <c r="I26" s="60" t="s">
        <v>129</v>
      </c>
      <c r="J26" s="29">
        <v>1</v>
      </c>
      <c r="K26" s="29">
        <v>1</v>
      </c>
      <c r="L26" s="24">
        <f>+J26-K26</f>
        <v>0</v>
      </c>
      <c r="M26" s="23">
        <v>990</v>
      </c>
      <c r="N26" s="23">
        <f>L26*M26</f>
        <v>0</v>
      </c>
      <c r="O26" s="24" t="s">
        <v>54</v>
      </c>
      <c r="P26" s="24">
        <f>M26*K26</f>
        <v>990</v>
      </c>
      <c r="Q26" s="22"/>
    </row>
    <row r="27" spans="1:17" x14ac:dyDescent="0.2">
      <c r="A27" s="56"/>
      <c r="B27" s="57" t="s">
        <v>130</v>
      </c>
      <c r="C27" s="6" t="s">
        <v>61</v>
      </c>
      <c r="D27" s="56" t="s">
        <v>60</v>
      </c>
      <c r="E27" s="63">
        <v>113221</v>
      </c>
      <c r="F27" s="63">
        <v>11</v>
      </c>
      <c r="G27" s="58" t="s">
        <v>127</v>
      </c>
      <c r="H27" s="59" t="s">
        <v>128</v>
      </c>
      <c r="I27" s="60" t="s">
        <v>129</v>
      </c>
      <c r="J27" s="62">
        <v>1</v>
      </c>
      <c r="K27" s="62">
        <v>1</v>
      </c>
      <c r="L27" s="24">
        <f>+J27-K27</f>
        <v>0</v>
      </c>
      <c r="M27" s="23">
        <v>990</v>
      </c>
      <c r="N27" s="23">
        <f>L27*M27</f>
        <v>0</v>
      </c>
      <c r="O27" s="24" t="s">
        <v>54</v>
      </c>
      <c r="P27" s="24">
        <f>M27*K27</f>
        <v>990</v>
      </c>
      <c r="Q27" s="22"/>
    </row>
    <row r="28" spans="1:17" x14ac:dyDescent="0.2">
      <c r="A28" s="56"/>
      <c r="B28" s="57"/>
      <c r="C28" s="6"/>
      <c r="D28" s="56" t="s">
        <v>64</v>
      </c>
      <c r="E28" s="63"/>
      <c r="F28" s="60"/>
      <c r="G28" s="63"/>
      <c r="H28" s="58"/>
      <c r="I28" s="60"/>
      <c r="J28" s="29"/>
      <c r="K28" s="29">
        <f>SUM(K26:K27)</f>
        <v>2</v>
      </c>
      <c r="L28" s="24"/>
      <c r="M28" s="23"/>
      <c r="N28" s="23"/>
      <c r="O28" s="24"/>
      <c r="P28" s="24"/>
      <c r="Q28" s="22"/>
    </row>
    <row r="29" spans="1:17" x14ac:dyDescent="0.2">
      <c r="A29" s="56"/>
      <c r="B29" s="56"/>
      <c r="C29" s="6"/>
      <c r="D29" s="56"/>
      <c r="E29" s="63"/>
      <c r="F29" s="63"/>
      <c r="G29" s="58"/>
      <c r="H29" s="59"/>
      <c r="I29" s="60"/>
      <c r="J29" s="29"/>
      <c r="K29" s="29"/>
      <c r="L29" s="24"/>
      <c r="M29" s="23"/>
      <c r="N29" s="23"/>
      <c r="O29" s="24"/>
      <c r="P29" s="24"/>
      <c r="Q29" s="22"/>
    </row>
    <row r="30" spans="1:17" x14ac:dyDescent="0.2">
      <c r="A30" s="56">
        <v>1</v>
      </c>
      <c r="B30" s="57" t="s">
        <v>131</v>
      </c>
      <c r="C30" s="6" t="s">
        <v>61</v>
      </c>
      <c r="D30" s="56" t="s">
        <v>52</v>
      </c>
      <c r="E30" s="63">
        <v>100409</v>
      </c>
      <c r="F30" s="60">
        <v>9</v>
      </c>
      <c r="G30" s="58" t="s">
        <v>132</v>
      </c>
      <c r="H30" s="59" t="s">
        <v>133</v>
      </c>
      <c r="I30" s="60" t="s">
        <v>134</v>
      </c>
      <c r="J30" s="29">
        <v>5</v>
      </c>
      <c r="K30" s="29">
        <v>5</v>
      </c>
      <c r="L30" s="24">
        <f>+J30-K30</f>
        <v>0</v>
      </c>
      <c r="M30" s="23">
        <v>599</v>
      </c>
      <c r="N30" s="23">
        <f>L30*M30</f>
        <v>0</v>
      </c>
      <c r="O30" s="24" t="s">
        <v>54</v>
      </c>
      <c r="P30" s="24">
        <f>M30*K30</f>
        <v>2995</v>
      </c>
      <c r="Q30" s="22"/>
    </row>
    <row r="31" spans="1:17" x14ac:dyDescent="0.2">
      <c r="A31" s="56"/>
      <c r="B31" s="57" t="s">
        <v>135</v>
      </c>
      <c r="C31" s="6" t="s">
        <v>61</v>
      </c>
      <c r="D31" s="56" t="s">
        <v>60</v>
      </c>
      <c r="E31" s="63">
        <v>113204</v>
      </c>
      <c r="F31" s="60">
        <v>2</v>
      </c>
      <c r="G31" s="58" t="s">
        <v>132</v>
      </c>
      <c r="H31" s="59" t="s">
        <v>133</v>
      </c>
      <c r="I31" s="60" t="s">
        <v>134</v>
      </c>
      <c r="J31" s="62">
        <v>1</v>
      </c>
      <c r="K31" s="62">
        <v>1</v>
      </c>
      <c r="L31" s="24">
        <f>+J31-K31</f>
        <v>0</v>
      </c>
      <c r="M31" s="23">
        <v>599</v>
      </c>
      <c r="N31" s="23">
        <f>L31*M31</f>
        <v>0</v>
      </c>
      <c r="O31" s="24" t="s">
        <v>54</v>
      </c>
      <c r="P31" s="24">
        <f>M31*K31</f>
        <v>599</v>
      </c>
      <c r="Q31" s="22"/>
    </row>
    <row r="32" spans="1:17" x14ac:dyDescent="0.2">
      <c r="A32" s="56"/>
      <c r="B32" s="57"/>
      <c r="C32" s="6"/>
      <c r="D32" s="56" t="s">
        <v>64</v>
      </c>
      <c r="E32" s="63"/>
      <c r="F32" s="60"/>
      <c r="G32" s="63"/>
      <c r="H32" s="59"/>
      <c r="I32" s="60"/>
      <c r="J32" s="29"/>
      <c r="K32" s="29">
        <f>SUM(K30:K31)</f>
        <v>6</v>
      </c>
      <c r="L32" s="24"/>
      <c r="M32" s="23"/>
      <c r="N32" s="23"/>
      <c r="O32" s="24"/>
      <c r="P32" s="24"/>
      <c r="Q32" s="22"/>
    </row>
    <row r="33" spans="1:17" x14ac:dyDescent="0.2">
      <c r="A33" s="56"/>
      <c r="B33" s="56"/>
      <c r="C33" s="6"/>
      <c r="D33" s="56"/>
      <c r="E33" s="63"/>
      <c r="F33" s="63"/>
      <c r="G33" s="58"/>
      <c r="H33" s="59"/>
      <c r="I33" s="60"/>
      <c r="J33" s="29"/>
      <c r="K33" s="29"/>
      <c r="L33" s="24"/>
      <c r="M33" s="23"/>
      <c r="N33" s="23"/>
      <c r="O33" s="24"/>
      <c r="P33" s="24"/>
      <c r="Q33" s="22"/>
    </row>
    <row r="34" spans="1:17" x14ac:dyDescent="0.2">
      <c r="A34" s="56">
        <v>1</v>
      </c>
      <c r="B34" s="57" t="s">
        <v>136</v>
      </c>
      <c r="C34" s="6" t="s">
        <v>61</v>
      </c>
      <c r="D34" s="56" t="s">
        <v>52</v>
      </c>
      <c r="E34" s="63">
        <v>100413</v>
      </c>
      <c r="F34" s="60">
        <v>1</v>
      </c>
      <c r="G34" s="58" t="s">
        <v>137</v>
      </c>
      <c r="H34" s="59" t="s">
        <v>128</v>
      </c>
      <c r="I34" s="60" t="s">
        <v>138</v>
      </c>
      <c r="J34" s="29">
        <v>25</v>
      </c>
      <c r="K34" s="29">
        <v>25</v>
      </c>
      <c r="L34" s="24">
        <f>+J34-K34</f>
        <v>0</v>
      </c>
      <c r="M34" s="23">
        <v>169</v>
      </c>
      <c r="N34" s="23">
        <f>L34*M34</f>
        <v>0</v>
      </c>
      <c r="O34" s="24" t="s">
        <v>54</v>
      </c>
      <c r="P34" s="24">
        <f>M34*K34</f>
        <v>4225</v>
      </c>
      <c r="Q34" s="22"/>
    </row>
    <row r="35" spans="1:17" x14ac:dyDescent="0.2">
      <c r="A35" s="56"/>
      <c r="B35" s="57" t="s">
        <v>139</v>
      </c>
      <c r="C35" s="6" t="s">
        <v>61</v>
      </c>
      <c r="D35" s="56" t="s">
        <v>60</v>
      </c>
      <c r="E35" s="63">
        <v>113207</v>
      </c>
      <c r="F35" s="56">
        <v>1</v>
      </c>
      <c r="G35" s="58" t="s">
        <v>137</v>
      </c>
      <c r="H35" s="59" t="s">
        <v>128</v>
      </c>
      <c r="I35" s="60" t="s">
        <v>138</v>
      </c>
      <c r="J35" s="62">
        <v>4</v>
      </c>
      <c r="K35" s="62">
        <v>4</v>
      </c>
      <c r="L35" s="24">
        <f>+J35-K35</f>
        <v>0</v>
      </c>
      <c r="M35" s="23">
        <v>169</v>
      </c>
      <c r="N35" s="23">
        <f>L35*M35</f>
        <v>0</v>
      </c>
      <c r="O35" s="24" t="s">
        <v>54</v>
      </c>
      <c r="P35" s="24">
        <f>M35*K35</f>
        <v>676</v>
      </c>
      <c r="Q35" s="22"/>
    </row>
    <row r="36" spans="1:17" x14ac:dyDescent="0.2">
      <c r="A36" s="56"/>
      <c r="B36" s="57"/>
      <c r="C36" s="6"/>
      <c r="D36" s="56" t="s">
        <v>64</v>
      </c>
      <c r="E36" s="63"/>
      <c r="F36" s="56"/>
      <c r="G36" s="59"/>
      <c r="H36" s="59"/>
      <c r="I36" s="60"/>
      <c r="J36" s="29"/>
      <c r="K36" s="29">
        <f>SUM(K34:K35)</f>
        <v>29</v>
      </c>
      <c r="L36" s="24"/>
      <c r="M36" s="23"/>
      <c r="N36" s="23"/>
      <c r="O36" s="24"/>
      <c r="P36" s="24"/>
      <c r="Q36" s="22"/>
    </row>
    <row r="37" spans="1:17" x14ac:dyDescent="0.2">
      <c r="A37" s="56"/>
      <c r="B37" s="56"/>
      <c r="C37" s="6"/>
      <c r="D37" s="56"/>
      <c r="E37" s="63"/>
      <c r="F37" s="63"/>
      <c r="G37" s="58"/>
      <c r="H37" s="59"/>
      <c r="I37" s="60"/>
      <c r="J37" s="29"/>
      <c r="K37" s="29"/>
      <c r="L37" s="24"/>
      <c r="M37" s="23"/>
      <c r="N37" s="23"/>
      <c r="O37" s="24"/>
      <c r="P37" s="24"/>
      <c r="Q37" s="22"/>
    </row>
    <row r="38" spans="1:17" x14ac:dyDescent="0.2">
      <c r="A38" s="56">
        <v>1</v>
      </c>
      <c r="B38" s="57" t="s">
        <v>140</v>
      </c>
      <c r="C38" s="6" t="s">
        <v>61</v>
      </c>
      <c r="D38" s="56" t="s">
        <v>52</v>
      </c>
      <c r="E38" s="63">
        <v>100415</v>
      </c>
      <c r="F38" s="60">
        <v>4</v>
      </c>
      <c r="G38" s="58" t="s">
        <v>141</v>
      </c>
      <c r="H38" s="59" t="s">
        <v>142</v>
      </c>
      <c r="I38" s="60" t="s">
        <v>143</v>
      </c>
      <c r="J38" s="29">
        <v>7</v>
      </c>
      <c r="K38" s="29">
        <v>7</v>
      </c>
      <c r="L38" s="24">
        <f>+J38-K38</f>
        <v>0</v>
      </c>
      <c r="M38" s="23">
        <v>499</v>
      </c>
      <c r="N38" s="23">
        <f>L38*M38</f>
        <v>0</v>
      </c>
      <c r="O38" s="24" t="s">
        <v>54</v>
      </c>
      <c r="P38" s="24">
        <f>M38*K38</f>
        <v>3493</v>
      </c>
      <c r="Q38" s="22"/>
    </row>
    <row r="39" spans="1:17" x14ac:dyDescent="0.2">
      <c r="A39" s="56"/>
      <c r="B39" s="57" t="s">
        <v>144</v>
      </c>
      <c r="C39" s="6" t="s">
        <v>61</v>
      </c>
      <c r="D39" s="56" t="s">
        <v>60</v>
      </c>
      <c r="E39" s="63">
        <v>113211</v>
      </c>
      <c r="F39" s="60">
        <v>6</v>
      </c>
      <c r="G39" s="58" t="s">
        <v>141</v>
      </c>
      <c r="H39" s="59" t="s">
        <v>142</v>
      </c>
      <c r="I39" s="60" t="s">
        <v>143</v>
      </c>
      <c r="J39" s="62">
        <v>1</v>
      </c>
      <c r="K39" s="62">
        <v>1</v>
      </c>
      <c r="L39" s="24">
        <f>+J39-K39</f>
        <v>0</v>
      </c>
      <c r="M39" s="23">
        <v>499</v>
      </c>
      <c r="N39" s="23">
        <f>L39*M39</f>
        <v>0</v>
      </c>
      <c r="O39" s="24" t="s">
        <v>54</v>
      </c>
      <c r="P39" s="24">
        <f>M39*K39</f>
        <v>499</v>
      </c>
      <c r="Q39" s="22"/>
    </row>
    <row r="40" spans="1:17" x14ac:dyDescent="0.2">
      <c r="A40" s="56"/>
      <c r="B40" s="56"/>
      <c r="C40" s="6"/>
      <c r="D40" s="56" t="s">
        <v>64</v>
      </c>
      <c r="E40" s="63"/>
      <c r="F40" s="60"/>
      <c r="G40" s="63"/>
      <c r="H40" s="59"/>
      <c r="I40" s="60"/>
      <c r="J40" s="29"/>
      <c r="K40" s="29">
        <f>SUM(K38:K39)</f>
        <v>8</v>
      </c>
      <c r="L40" s="24"/>
      <c r="M40" s="23"/>
      <c r="N40" s="23"/>
      <c r="O40" s="24"/>
      <c r="P40" s="24"/>
      <c r="Q40" s="22"/>
    </row>
    <row r="41" spans="1:17" x14ac:dyDescent="0.2">
      <c r="A41" s="56"/>
      <c r="B41" s="56"/>
      <c r="E41" s="63"/>
      <c r="F41" s="63"/>
      <c r="G41" s="58"/>
      <c r="H41" s="59"/>
      <c r="I41" s="60"/>
      <c r="J41" s="29"/>
      <c r="K41" s="29"/>
      <c r="L41" s="24"/>
      <c r="M41" s="23"/>
      <c r="N41" s="23"/>
      <c r="O41" s="24"/>
      <c r="P41" s="24"/>
      <c r="Q41" s="22"/>
    </row>
    <row r="42" spans="1:17" x14ac:dyDescent="0.2">
      <c r="A42" s="56">
        <v>1</v>
      </c>
      <c r="B42" s="57" t="s">
        <v>181</v>
      </c>
      <c r="C42" s="6" t="s">
        <v>62</v>
      </c>
      <c r="D42" s="56" t="s">
        <v>52</v>
      </c>
      <c r="E42" s="63">
        <v>200073</v>
      </c>
      <c r="F42" s="63">
        <v>7</v>
      </c>
      <c r="G42" s="58" t="s">
        <v>182</v>
      </c>
      <c r="H42" s="59" t="s">
        <v>183</v>
      </c>
      <c r="I42" s="60" t="s">
        <v>184</v>
      </c>
      <c r="J42" s="61">
        <v>12</v>
      </c>
      <c r="K42" s="61">
        <v>12</v>
      </c>
      <c r="L42" s="24">
        <f>+J42-K42</f>
        <v>0</v>
      </c>
      <c r="M42" s="23">
        <v>179.9</v>
      </c>
      <c r="N42" s="23">
        <f>L42*M42</f>
        <v>0</v>
      </c>
      <c r="O42" s="24" t="s">
        <v>54</v>
      </c>
      <c r="P42" s="24">
        <f>M42*K42</f>
        <v>2158.8000000000002</v>
      </c>
      <c r="Q42" s="30"/>
    </row>
    <row r="43" spans="1:17" x14ac:dyDescent="0.2">
      <c r="A43" s="56"/>
      <c r="B43" s="57" t="s">
        <v>185</v>
      </c>
      <c r="C43" s="6" t="s">
        <v>62</v>
      </c>
      <c r="D43" s="56" t="s">
        <v>60</v>
      </c>
      <c r="E43" s="63">
        <v>228102</v>
      </c>
      <c r="F43" s="60">
        <v>9</v>
      </c>
      <c r="G43" s="58" t="s">
        <v>182</v>
      </c>
      <c r="H43" s="59" t="s">
        <v>183</v>
      </c>
      <c r="I43" s="60" t="s">
        <v>184</v>
      </c>
      <c r="J43" s="62">
        <v>1</v>
      </c>
      <c r="K43" s="62">
        <v>1</v>
      </c>
      <c r="L43" s="24">
        <f>+J43-K43</f>
        <v>0</v>
      </c>
      <c r="M43" s="23">
        <v>179.9</v>
      </c>
      <c r="N43" s="23">
        <f>L43*M43</f>
        <v>0</v>
      </c>
      <c r="O43" s="24" t="s">
        <v>54</v>
      </c>
      <c r="P43" s="24">
        <f>M43*K43</f>
        <v>179.9</v>
      </c>
      <c r="Q43" s="22"/>
    </row>
    <row r="44" spans="1:17" x14ac:dyDescent="0.2">
      <c r="A44" s="56"/>
      <c r="B44" s="56"/>
      <c r="C44" s="6"/>
      <c r="D44" s="56" t="s">
        <v>64</v>
      </c>
      <c r="E44" s="63"/>
      <c r="F44" s="63"/>
      <c r="G44" s="58"/>
      <c r="H44" s="59"/>
      <c r="I44" s="60"/>
      <c r="J44" s="29"/>
      <c r="K44" s="29">
        <f>SUM(K42:K43)</f>
        <v>13</v>
      </c>
      <c r="L44" s="24"/>
      <c r="M44" s="23"/>
      <c r="N44" s="23"/>
      <c r="O44" s="24"/>
      <c r="P44" s="24"/>
      <c r="Q44" s="79"/>
    </row>
    <row r="45" spans="1:17" x14ac:dyDescent="0.2">
      <c r="A45" s="56"/>
      <c r="B45" s="56"/>
      <c r="C45" s="6"/>
      <c r="D45" s="56"/>
      <c r="E45" s="63"/>
      <c r="F45" s="60"/>
      <c r="G45" s="58"/>
      <c r="H45" s="59"/>
      <c r="I45" s="60"/>
      <c r="J45" s="29"/>
      <c r="K45" s="29"/>
      <c r="L45" s="24"/>
      <c r="M45" s="23"/>
      <c r="N45" s="23"/>
      <c r="O45" s="24"/>
      <c r="P45" s="24"/>
      <c r="Q45" s="22"/>
    </row>
    <row r="46" spans="1:17" x14ac:dyDescent="0.2">
      <c r="A46" s="56">
        <v>1</v>
      </c>
      <c r="B46" s="57" t="s">
        <v>186</v>
      </c>
      <c r="C46" s="6" t="s">
        <v>62</v>
      </c>
      <c r="D46" s="56" t="s">
        <v>52</v>
      </c>
      <c r="E46" s="63">
        <v>200073</v>
      </c>
      <c r="F46" s="63">
        <v>2</v>
      </c>
      <c r="G46" s="58" t="s">
        <v>187</v>
      </c>
      <c r="H46" s="59" t="s">
        <v>188</v>
      </c>
      <c r="I46" s="60" t="s">
        <v>189</v>
      </c>
      <c r="J46" s="61">
        <v>16</v>
      </c>
      <c r="K46" s="61">
        <v>16</v>
      </c>
      <c r="L46" s="24">
        <f>+J46-K46</f>
        <v>0</v>
      </c>
      <c r="M46" s="23">
        <v>226</v>
      </c>
      <c r="N46" s="23">
        <f>L46*M46</f>
        <v>0</v>
      </c>
      <c r="O46" s="24" t="s">
        <v>54</v>
      </c>
      <c r="P46" s="24">
        <f>M46*K46</f>
        <v>3616</v>
      </c>
      <c r="Q46" s="22"/>
    </row>
    <row r="47" spans="1:17" x14ac:dyDescent="0.2">
      <c r="A47" s="56"/>
      <c r="B47" s="57" t="s">
        <v>190</v>
      </c>
      <c r="C47" s="6" t="s">
        <v>62</v>
      </c>
      <c r="D47" s="56" t="s">
        <v>60</v>
      </c>
      <c r="E47" s="63">
        <v>288011</v>
      </c>
      <c r="F47" s="60">
        <v>7</v>
      </c>
      <c r="G47" s="58" t="s">
        <v>187</v>
      </c>
      <c r="H47" s="59" t="s">
        <v>188</v>
      </c>
      <c r="I47" s="60" t="s">
        <v>189</v>
      </c>
      <c r="J47" s="62">
        <v>3</v>
      </c>
      <c r="K47" s="62">
        <v>3</v>
      </c>
      <c r="L47" s="24">
        <f>+J47-K47</f>
        <v>0</v>
      </c>
      <c r="M47" s="23">
        <v>226</v>
      </c>
      <c r="N47" s="23">
        <f>L47*M47</f>
        <v>0</v>
      </c>
      <c r="O47" s="24" t="s">
        <v>54</v>
      </c>
      <c r="P47" s="24">
        <f>M47*K47</f>
        <v>678</v>
      </c>
      <c r="Q47" s="22"/>
    </row>
    <row r="48" spans="1:17" x14ac:dyDescent="0.2">
      <c r="A48" s="56"/>
      <c r="B48" s="56"/>
      <c r="C48" s="6"/>
      <c r="D48" s="56" t="s">
        <v>64</v>
      </c>
      <c r="E48" s="63"/>
      <c r="F48" s="63"/>
      <c r="G48" s="58"/>
      <c r="H48" s="59"/>
      <c r="I48" s="60"/>
      <c r="J48" s="29"/>
      <c r="K48" s="29">
        <f>SUM(K46:K47)</f>
        <v>19</v>
      </c>
      <c r="L48" s="24"/>
      <c r="M48" s="23"/>
      <c r="N48" s="23"/>
      <c r="O48" s="24"/>
      <c r="P48" s="24"/>
      <c r="Q48" s="76"/>
    </row>
    <row r="49" spans="1:17" x14ac:dyDescent="0.2">
      <c r="A49" s="56"/>
      <c r="B49" s="56"/>
      <c r="C49" s="6"/>
      <c r="D49" s="56"/>
      <c r="E49" s="63"/>
      <c r="F49" s="60"/>
      <c r="G49" s="58"/>
      <c r="H49" s="59"/>
      <c r="I49" s="60"/>
      <c r="J49" s="29"/>
      <c r="K49" s="29"/>
      <c r="L49" s="24"/>
      <c r="M49" s="23"/>
      <c r="N49" s="23"/>
      <c r="O49" s="24"/>
      <c r="P49" s="24"/>
      <c r="Q49" s="22"/>
    </row>
    <row r="50" spans="1:17" x14ac:dyDescent="0.2">
      <c r="A50" s="56">
        <v>1</v>
      </c>
      <c r="B50" s="57" t="s">
        <v>191</v>
      </c>
      <c r="C50" s="6" t="s">
        <v>62</v>
      </c>
      <c r="D50" s="56" t="s">
        <v>52</v>
      </c>
      <c r="E50" s="63">
        <v>200160</v>
      </c>
      <c r="F50" s="63">
        <v>7</v>
      </c>
      <c r="G50" s="58" t="s">
        <v>192</v>
      </c>
      <c r="H50" s="59" t="s">
        <v>73</v>
      </c>
      <c r="I50" s="60" t="s">
        <v>193</v>
      </c>
      <c r="J50" s="61">
        <v>18</v>
      </c>
      <c r="K50" s="61">
        <v>18</v>
      </c>
      <c r="L50" s="24">
        <f>+J50-K50</f>
        <v>0</v>
      </c>
      <c r="M50" s="23">
        <v>700</v>
      </c>
      <c r="N50" s="23">
        <f>L50*M50</f>
        <v>0</v>
      </c>
      <c r="O50" s="24" t="s">
        <v>54</v>
      </c>
      <c r="P50" s="24">
        <f>M50*K50</f>
        <v>12600</v>
      </c>
      <c r="Q50" s="22"/>
    </row>
    <row r="51" spans="1:17" x14ac:dyDescent="0.2">
      <c r="A51" s="56"/>
      <c r="B51" s="57" t="s">
        <v>194</v>
      </c>
      <c r="C51" s="6" t="s">
        <v>62</v>
      </c>
      <c r="D51" s="56" t="s">
        <v>60</v>
      </c>
      <c r="E51" s="63">
        <v>288011</v>
      </c>
      <c r="F51" s="60">
        <v>1</v>
      </c>
      <c r="G51" s="58" t="s">
        <v>192</v>
      </c>
      <c r="H51" s="59" t="s">
        <v>73</v>
      </c>
      <c r="I51" s="60" t="s">
        <v>193</v>
      </c>
      <c r="J51" s="62">
        <v>3</v>
      </c>
      <c r="K51" s="62">
        <v>3</v>
      </c>
      <c r="L51" s="24">
        <f>+J51-K51</f>
        <v>0</v>
      </c>
      <c r="M51" s="23">
        <v>700</v>
      </c>
      <c r="N51" s="23">
        <f>L51*M51</f>
        <v>0</v>
      </c>
      <c r="O51" s="24" t="s">
        <v>54</v>
      </c>
      <c r="P51" s="24">
        <f>M51*K51</f>
        <v>2100</v>
      </c>
      <c r="Q51" s="22"/>
    </row>
    <row r="52" spans="1:17" x14ac:dyDescent="0.2">
      <c r="A52" s="56"/>
      <c r="B52" s="56"/>
      <c r="C52" s="6"/>
      <c r="D52" s="56" t="s">
        <v>64</v>
      </c>
      <c r="E52" s="63"/>
      <c r="F52" s="63"/>
      <c r="G52" s="58"/>
      <c r="H52" s="59"/>
      <c r="I52" s="60"/>
      <c r="J52" s="29"/>
      <c r="K52" s="29">
        <f>SUM(K50:K51)</f>
        <v>21</v>
      </c>
      <c r="L52" s="24"/>
      <c r="M52" s="23"/>
      <c r="N52" s="23"/>
      <c r="O52" s="24"/>
      <c r="P52" s="24"/>
      <c r="Q52" s="22"/>
    </row>
    <row r="53" spans="1:17" x14ac:dyDescent="0.2">
      <c r="A53" s="56"/>
      <c r="B53" s="56"/>
      <c r="C53" s="6"/>
      <c r="D53" s="56"/>
      <c r="E53" s="63"/>
      <c r="F53" s="60"/>
      <c r="G53" s="58"/>
      <c r="H53" s="59"/>
      <c r="I53" s="60"/>
      <c r="J53" s="29"/>
      <c r="K53" s="29"/>
      <c r="L53" s="24"/>
      <c r="M53" s="23"/>
      <c r="N53" s="23"/>
      <c r="O53" s="24"/>
      <c r="P53" s="24"/>
      <c r="Q53" s="22"/>
    </row>
    <row r="54" spans="1:17" x14ac:dyDescent="0.2">
      <c r="A54" s="56">
        <v>1</v>
      </c>
      <c r="B54" s="57" t="s">
        <v>195</v>
      </c>
      <c r="C54" s="6" t="s">
        <v>62</v>
      </c>
      <c r="D54" s="56" t="s">
        <v>52</v>
      </c>
      <c r="E54" s="63">
        <v>200160</v>
      </c>
      <c r="F54" s="63">
        <v>2</v>
      </c>
      <c r="G54" s="58" t="s">
        <v>196</v>
      </c>
      <c r="H54" s="59" t="s">
        <v>69</v>
      </c>
      <c r="I54" s="60" t="s">
        <v>72</v>
      </c>
      <c r="J54" s="61">
        <v>1</v>
      </c>
      <c r="K54" s="61">
        <v>1</v>
      </c>
      <c r="L54" s="24">
        <f>+J54-K54</f>
        <v>0</v>
      </c>
      <c r="M54" s="23">
        <v>3988</v>
      </c>
      <c r="N54" s="23">
        <f>L54*M54</f>
        <v>0</v>
      </c>
      <c r="O54" s="24" t="s">
        <v>54</v>
      </c>
      <c r="P54" s="24">
        <f>M54*K54</f>
        <v>3988</v>
      </c>
      <c r="Q54" s="22"/>
    </row>
    <row r="55" spans="1:17" x14ac:dyDescent="0.2">
      <c r="A55" s="56"/>
      <c r="B55" s="428" t="str">
        <f>Tickmarks!$A$3</f>
        <v>{a}</v>
      </c>
      <c r="C55" s="428"/>
      <c r="D55" s="428"/>
      <c r="E55" s="428"/>
      <c r="F55" s="428"/>
      <c r="G55" s="428"/>
      <c r="H55" s="428"/>
      <c r="I55" s="428"/>
      <c r="J55" s="62">
        <v>0</v>
      </c>
      <c r="K55" s="62">
        <v>0</v>
      </c>
      <c r="L55" s="24">
        <f>+J55-K55</f>
        <v>0</v>
      </c>
      <c r="M55" s="23">
        <v>0</v>
      </c>
      <c r="N55" s="23">
        <f>L55*M55</f>
        <v>0</v>
      </c>
      <c r="O55" s="24" t="s">
        <v>54</v>
      </c>
      <c r="P55" s="24">
        <f>M55*K55</f>
        <v>0</v>
      </c>
      <c r="Q55" s="22"/>
    </row>
    <row r="56" spans="1:17" x14ac:dyDescent="0.2">
      <c r="A56" s="56"/>
      <c r="B56" s="56"/>
      <c r="C56" s="6"/>
      <c r="D56" s="56" t="s">
        <v>64</v>
      </c>
      <c r="E56" s="63"/>
      <c r="F56" s="63"/>
      <c r="G56" s="58"/>
      <c r="H56" s="59"/>
      <c r="I56" s="60"/>
      <c r="J56" s="29"/>
      <c r="K56" s="29">
        <f>SUM(K54:K55)</f>
        <v>1</v>
      </c>
      <c r="L56" s="24"/>
      <c r="M56" s="23"/>
      <c r="N56" s="23"/>
      <c r="O56" s="24"/>
      <c r="P56" s="24"/>
      <c r="Q56" s="22"/>
    </row>
    <row r="57" spans="1:17" x14ac:dyDescent="0.2">
      <c r="A57" s="56"/>
      <c r="B57" s="56"/>
      <c r="C57" s="6"/>
      <c r="D57" s="56"/>
      <c r="E57" s="63"/>
      <c r="F57" s="60"/>
      <c r="G57" s="58"/>
      <c r="H57" s="59"/>
      <c r="I57" s="60"/>
      <c r="J57" s="29"/>
      <c r="K57" s="29"/>
      <c r="L57" s="24"/>
      <c r="M57" s="23"/>
      <c r="N57" s="23"/>
      <c r="O57" s="24"/>
      <c r="P57" s="24"/>
      <c r="Q57" s="22"/>
    </row>
    <row r="58" spans="1:17" x14ac:dyDescent="0.2">
      <c r="A58" s="56">
        <v>1</v>
      </c>
      <c r="B58" s="57" t="s">
        <v>195</v>
      </c>
      <c r="C58" s="6" t="s">
        <v>62</v>
      </c>
      <c r="D58" s="56" t="s">
        <v>52</v>
      </c>
      <c r="E58" s="63">
        <v>200160</v>
      </c>
      <c r="F58" s="63">
        <v>5</v>
      </c>
      <c r="G58" s="58" t="s">
        <v>197</v>
      </c>
      <c r="H58" s="59" t="s">
        <v>69</v>
      </c>
      <c r="I58" s="60" t="s">
        <v>198</v>
      </c>
      <c r="J58" s="61">
        <v>3</v>
      </c>
      <c r="K58" s="61">
        <v>3</v>
      </c>
      <c r="L58" s="24">
        <f>+J58-K58</f>
        <v>0</v>
      </c>
      <c r="M58" s="23">
        <v>2390</v>
      </c>
      <c r="N58" s="23">
        <f>L58*M58</f>
        <v>0</v>
      </c>
      <c r="O58" s="24" t="s">
        <v>54</v>
      </c>
      <c r="P58" s="24">
        <f>M58*K58</f>
        <v>7170</v>
      </c>
      <c r="Q58" s="30"/>
    </row>
    <row r="59" spans="1:17" x14ac:dyDescent="0.2">
      <c r="A59" s="56"/>
      <c r="B59" s="428" t="str">
        <f>Tickmarks!$A$3</f>
        <v>{a}</v>
      </c>
      <c r="C59" s="428"/>
      <c r="D59" s="428"/>
      <c r="E59" s="428"/>
      <c r="F59" s="428"/>
      <c r="G59" s="428"/>
      <c r="H59" s="428"/>
      <c r="I59" s="428"/>
      <c r="J59" s="62">
        <v>0</v>
      </c>
      <c r="K59" s="62">
        <v>0</v>
      </c>
      <c r="L59" s="24">
        <f>+J59-K59</f>
        <v>0</v>
      </c>
      <c r="M59" s="23">
        <v>0</v>
      </c>
      <c r="N59" s="23">
        <f>L59*M59</f>
        <v>0</v>
      </c>
      <c r="O59" s="24" t="s">
        <v>54</v>
      </c>
      <c r="P59" s="24">
        <f>M59*K59</f>
        <v>0</v>
      </c>
      <c r="Q59" s="30"/>
    </row>
    <row r="60" spans="1:17" x14ac:dyDescent="0.2">
      <c r="A60" s="56"/>
      <c r="B60" s="56"/>
      <c r="C60" s="6"/>
      <c r="D60" s="56" t="s">
        <v>64</v>
      </c>
      <c r="E60" s="63"/>
      <c r="F60" s="63"/>
      <c r="G60" s="58"/>
      <c r="H60" s="59"/>
      <c r="I60" s="60"/>
      <c r="J60" s="29"/>
      <c r="K60" s="29">
        <f>SUM(K58:K59)</f>
        <v>3</v>
      </c>
      <c r="L60" s="24"/>
      <c r="M60" s="23"/>
      <c r="N60" s="23"/>
      <c r="O60" s="24"/>
      <c r="P60" s="24"/>
      <c r="Q60" s="30"/>
    </row>
    <row r="61" spans="1:17" x14ac:dyDescent="0.2">
      <c r="A61" s="56"/>
      <c r="B61" s="56"/>
      <c r="C61" s="6"/>
      <c r="D61" s="56"/>
      <c r="E61" s="63"/>
      <c r="F61" s="60"/>
      <c r="G61" s="58"/>
      <c r="H61" s="59"/>
      <c r="I61" s="60"/>
      <c r="J61" s="29"/>
      <c r="K61" s="29"/>
      <c r="L61" s="24"/>
      <c r="M61" s="23"/>
      <c r="N61" s="23"/>
      <c r="O61" s="24"/>
      <c r="P61" s="24"/>
      <c r="Q61" s="30"/>
    </row>
    <row r="62" spans="1:17" x14ac:dyDescent="0.2">
      <c r="A62" s="56">
        <v>1</v>
      </c>
      <c r="B62" s="57" t="s">
        <v>199</v>
      </c>
      <c r="C62" s="6" t="s">
        <v>62</v>
      </c>
      <c r="D62" s="56" t="s">
        <v>52</v>
      </c>
      <c r="E62" s="63">
        <v>200160</v>
      </c>
      <c r="F62" s="63">
        <v>5</v>
      </c>
      <c r="G62" s="58" t="s">
        <v>200</v>
      </c>
      <c r="H62" s="59" t="s">
        <v>69</v>
      </c>
      <c r="I62" s="60" t="s">
        <v>201</v>
      </c>
      <c r="J62" s="61">
        <v>2</v>
      </c>
      <c r="K62" s="61">
        <v>2</v>
      </c>
      <c r="L62" s="24">
        <f>+J62-K62</f>
        <v>0</v>
      </c>
      <c r="M62" s="23">
        <v>8928</v>
      </c>
      <c r="N62" s="23">
        <f>L62*M62</f>
        <v>0</v>
      </c>
      <c r="O62" s="24" t="s">
        <v>54</v>
      </c>
      <c r="P62" s="24">
        <f>M62*K62</f>
        <v>17856</v>
      </c>
      <c r="Q62" s="30"/>
    </row>
    <row r="63" spans="1:17" x14ac:dyDescent="0.2">
      <c r="A63" s="56"/>
      <c r="B63" s="428" t="str">
        <f>Tickmarks!$A$3</f>
        <v>{a}</v>
      </c>
      <c r="C63" s="428"/>
      <c r="D63" s="428"/>
      <c r="E63" s="428"/>
      <c r="F63" s="428"/>
      <c r="G63" s="428"/>
      <c r="H63" s="428"/>
      <c r="I63" s="428"/>
      <c r="J63" s="62">
        <v>0</v>
      </c>
      <c r="K63" s="62">
        <v>0</v>
      </c>
      <c r="L63" s="24">
        <f>+J63-K63</f>
        <v>0</v>
      </c>
      <c r="M63" s="23">
        <v>0</v>
      </c>
      <c r="N63" s="23">
        <f>L63*M63</f>
        <v>0</v>
      </c>
      <c r="O63" s="24" t="s">
        <v>54</v>
      </c>
      <c r="P63" s="24">
        <f>M63*K63</f>
        <v>0</v>
      </c>
      <c r="Q63" s="30"/>
    </row>
    <row r="64" spans="1:17" x14ac:dyDescent="0.2">
      <c r="A64" s="56"/>
      <c r="B64" s="56"/>
      <c r="C64" s="6"/>
      <c r="D64" s="56" t="s">
        <v>64</v>
      </c>
      <c r="E64" s="63"/>
      <c r="F64" s="63"/>
      <c r="G64" s="58"/>
      <c r="H64" s="59"/>
      <c r="I64" s="60"/>
      <c r="J64" s="29"/>
      <c r="K64" s="29">
        <f>SUM(K62:K63)</f>
        <v>2</v>
      </c>
      <c r="L64" s="24"/>
      <c r="M64" s="23"/>
      <c r="N64" s="23"/>
      <c r="O64" s="24"/>
      <c r="P64" s="24"/>
      <c r="Q64" s="30"/>
    </row>
    <row r="65" spans="1:17" x14ac:dyDescent="0.2">
      <c r="A65" s="56"/>
      <c r="B65" s="56"/>
      <c r="C65" s="6"/>
      <c r="D65" s="56"/>
      <c r="E65" s="63"/>
      <c r="F65" s="60"/>
      <c r="G65" s="58"/>
      <c r="H65" s="59"/>
      <c r="I65" s="60"/>
      <c r="J65" s="29"/>
      <c r="K65" s="29"/>
      <c r="L65" s="24"/>
      <c r="M65" s="23"/>
      <c r="N65" s="23"/>
      <c r="O65" s="24"/>
      <c r="P65" s="24"/>
      <c r="Q65" s="30"/>
    </row>
    <row r="66" spans="1:17" x14ac:dyDescent="0.2">
      <c r="A66" s="56">
        <v>1</v>
      </c>
      <c r="B66" s="57" t="s">
        <v>202</v>
      </c>
      <c r="C66" s="6" t="s">
        <v>62</v>
      </c>
      <c r="D66" s="56" t="s">
        <v>52</v>
      </c>
      <c r="E66" s="63">
        <v>200161</v>
      </c>
      <c r="F66" s="63">
        <v>8</v>
      </c>
      <c r="G66" s="58" t="s">
        <v>203</v>
      </c>
      <c r="H66" s="59" t="s">
        <v>71</v>
      </c>
      <c r="I66" s="60" t="s">
        <v>204</v>
      </c>
      <c r="J66" s="61">
        <v>16</v>
      </c>
      <c r="K66" s="61">
        <v>16</v>
      </c>
      <c r="L66" s="24">
        <f>+J66-K66</f>
        <v>0</v>
      </c>
      <c r="M66" s="23">
        <v>248</v>
      </c>
      <c r="N66" s="23">
        <f>L66*M66</f>
        <v>0</v>
      </c>
      <c r="O66" s="24" t="s">
        <v>54</v>
      </c>
      <c r="P66" s="24">
        <f>M66*K66</f>
        <v>3968</v>
      </c>
      <c r="Q66" s="30"/>
    </row>
    <row r="67" spans="1:17" x14ac:dyDescent="0.2">
      <c r="A67" s="56"/>
      <c r="B67" s="57" t="s">
        <v>205</v>
      </c>
      <c r="C67" s="6" t="s">
        <v>62</v>
      </c>
      <c r="D67" s="56" t="s">
        <v>60</v>
      </c>
      <c r="E67" s="63">
        <v>288012</v>
      </c>
      <c r="F67" s="60">
        <v>14</v>
      </c>
      <c r="G67" s="58" t="s">
        <v>203</v>
      </c>
      <c r="H67" s="59" t="s">
        <v>71</v>
      </c>
      <c r="I67" s="60" t="s">
        <v>204</v>
      </c>
      <c r="J67" s="62">
        <v>3</v>
      </c>
      <c r="K67" s="62">
        <v>3</v>
      </c>
      <c r="L67" s="24">
        <f>+J67-K67</f>
        <v>0</v>
      </c>
      <c r="M67" s="23">
        <v>248</v>
      </c>
      <c r="N67" s="23">
        <f>L67*M67</f>
        <v>0</v>
      </c>
      <c r="O67" s="24" t="s">
        <v>54</v>
      </c>
      <c r="P67" s="24">
        <f>M67*K67</f>
        <v>744</v>
      </c>
      <c r="Q67" s="30"/>
    </row>
    <row r="68" spans="1:17" x14ac:dyDescent="0.2">
      <c r="A68" s="56"/>
      <c r="B68" s="56"/>
      <c r="C68" s="6"/>
      <c r="D68" s="56" t="s">
        <v>64</v>
      </c>
      <c r="E68" s="63"/>
      <c r="F68" s="63"/>
      <c r="G68" s="58"/>
      <c r="H68" s="59"/>
      <c r="I68" s="60"/>
      <c r="J68" s="29"/>
      <c r="K68" s="29">
        <f>SUM(K66:K67)</f>
        <v>19</v>
      </c>
      <c r="L68" s="24"/>
      <c r="M68" s="23"/>
      <c r="N68" s="23"/>
      <c r="O68" s="24"/>
      <c r="P68" s="24"/>
      <c r="Q68" s="30"/>
    </row>
    <row r="69" spans="1:17" x14ac:dyDescent="0.2">
      <c r="A69" s="56"/>
      <c r="B69" s="56"/>
      <c r="C69" s="6"/>
      <c r="D69" s="56"/>
      <c r="E69" s="63"/>
      <c r="F69" s="60"/>
      <c r="G69" s="58"/>
      <c r="H69" s="59"/>
      <c r="I69" s="60"/>
      <c r="J69" s="29"/>
      <c r="K69" s="29"/>
      <c r="L69" s="24"/>
      <c r="M69" s="23"/>
      <c r="N69" s="23"/>
      <c r="O69" s="24"/>
      <c r="P69" s="24"/>
      <c r="Q69" s="30"/>
    </row>
    <row r="70" spans="1:17" x14ac:dyDescent="0.2">
      <c r="A70" s="56">
        <v>1</v>
      </c>
      <c r="B70" s="57" t="s">
        <v>206</v>
      </c>
      <c r="C70" s="6" t="s">
        <v>62</v>
      </c>
      <c r="D70" s="56" t="s">
        <v>52</v>
      </c>
      <c r="E70" s="63">
        <v>200161</v>
      </c>
      <c r="F70" s="63">
        <v>1</v>
      </c>
      <c r="G70" s="58" t="s">
        <v>207</v>
      </c>
      <c r="H70" s="59" t="s">
        <v>71</v>
      </c>
      <c r="I70" s="60" t="s">
        <v>208</v>
      </c>
      <c r="J70" s="61">
        <v>14</v>
      </c>
      <c r="K70" s="61">
        <v>14</v>
      </c>
      <c r="L70" s="24">
        <f>+J70-K70</f>
        <v>0</v>
      </c>
      <c r="M70" s="23">
        <v>238</v>
      </c>
      <c r="N70" s="23">
        <f>L70*M70</f>
        <v>0</v>
      </c>
      <c r="O70" s="24" t="s">
        <v>54</v>
      </c>
      <c r="P70" s="24">
        <f>M70*K70</f>
        <v>3332</v>
      </c>
      <c r="Q70" s="30"/>
    </row>
    <row r="71" spans="1:17" x14ac:dyDescent="0.2">
      <c r="A71" s="56"/>
      <c r="B71" s="57" t="s">
        <v>205</v>
      </c>
      <c r="C71" s="6" t="s">
        <v>62</v>
      </c>
      <c r="D71" s="56" t="s">
        <v>60</v>
      </c>
      <c r="E71" s="63">
        <v>288012</v>
      </c>
      <c r="F71" s="60">
        <v>9</v>
      </c>
      <c r="G71" s="58" t="s">
        <v>207</v>
      </c>
      <c r="H71" s="59" t="s">
        <v>71</v>
      </c>
      <c r="I71" s="60" t="s">
        <v>208</v>
      </c>
      <c r="J71" s="62">
        <v>3</v>
      </c>
      <c r="K71" s="62">
        <v>3</v>
      </c>
      <c r="L71" s="24">
        <f>+J71-K71</f>
        <v>0</v>
      </c>
      <c r="M71" s="23">
        <v>238</v>
      </c>
      <c r="N71" s="23">
        <f>L71*M71</f>
        <v>0</v>
      </c>
      <c r="O71" s="24" t="s">
        <v>54</v>
      </c>
      <c r="P71" s="24">
        <f>M71*K71</f>
        <v>714</v>
      </c>
      <c r="Q71" s="30"/>
    </row>
    <row r="72" spans="1:17" x14ac:dyDescent="0.2">
      <c r="A72" s="56"/>
      <c r="B72" s="56"/>
      <c r="C72" s="6"/>
      <c r="D72" s="56" t="s">
        <v>64</v>
      </c>
      <c r="E72" s="63"/>
      <c r="F72" s="63"/>
      <c r="G72" s="58"/>
      <c r="H72" s="59"/>
      <c r="I72" s="60"/>
      <c r="J72" s="29"/>
      <c r="K72" s="29">
        <f>SUM(K70:K71)</f>
        <v>17</v>
      </c>
      <c r="L72" s="24"/>
      <c r="M72" s="23"/>
      <c r="N72" s="23"/>
      <c r="O72" s="24"/>
      <c r="P72" s="24"/>
      <c r="Q72" s="81"/>
    </row>
    <row r="73" spans="1:17" x14ac:dyDescent="0.2">
      <c r="A73" s="56"/>
      <c r="B73" s="56"/>
      <c r="C73" s="6"/>
      <c r="D73" s="56"/>
      <c r="E73" s="63"/>
      <c r="F73" s="60"/>
      <c r="G73" s="58"/>
      <c r="H73" s="59"/>
      <c r="I73" s="60"/>
      <c r="J73" s="29"/>
      <c r="K73" s="29"/>
      <c r="L73" s="24"/>
      <c r="M73" s="23"/>
      <c r="N73" s="23"/>
      <c r="O73" s="23"/>
      <c r="P73" s="24"/>
      <c r="Q73" s="30"/>
    </row>
    <row r="74" spans="1:17" s="89" customFormat="1" x14ac:dyDescent="0.2">
      <c r="A74" s="87" t="s">
        <v>209</v>
      </c>
      <c r="B74" s="60"/>
      <c r="C74" s="6"/>
      <c r="D74" s="60"/>
      <c r="E74" s="60"/>
      <c r="F74" s="60"/>
      <c r="G74" s="58"/>
      <c r="H74" s="60"/>
      <c r="I74" s="60"/>
      <c r="J74" s="29"/>
      <c r="K74" s="29"/>
      <c r="L74" s="23"/>
      <c r="M74" s="23"/>
      <c r="N74" s="23"/>
      <c r="O74" s="60"/>
      <c r="P74" s="7"/>
    </row>
    <row r="75" spans="1:17" s="89" customFormat="1" x14ac:dyDescent="0.2">
      <c r="A75" s="60">
        <v>1</v>
      </c>
      <c r="B75" s="60" t="s">
        <v>251</v>
      </c>
      <c r="C75" s="6" t="s">
        <v>63</v>
      </c>
      <c r="D75" s="60" t="s">
        <v>52</v>
      </c>
      <c r="E75" s="60">
        <v>300111</v>
      </c>
      <c r="F75" s="60">
        <v>13</v>
      </c>
      <c r="G75" s="58" t="s">
        <v>254</v>
      </c>
      <c r="H75" s="60">
        <v>204</v>
      </c>
      <c r="I75" s="60" t="s">
        <v>255</v>
      </c>
      <c r="J75" s="61">
        <v>4</v>
      </c>
      <c r="K75" s="61">
        <v>4</v>
      </c>
      <c r="L75" s="23">
        <v>0</v>
      </c>
      <c r="M75" s="23">
        <v>610</v>
      </c>
      <c r="N75" s="23">
        <v>0</v>
      </c>
      <c r="O75" s="60" t="s">
        <v>54</v>
      </c>
      <c r="P75" s="23">
        <f>M75*K75</f>
        <v>2440</v>
      </c>
      <c r="Q75" s="60"/>
    </row>
    <row r="76" spans="1:17" s="89" customFormat="1" x14ac:dyDescent="0.2">
      <c r="A76" s="60"/>
      <c r="B76" s="60" t="s">
        <v>216</v>
      </c>
      <c r="C76" s="6" t="s">
        <v>63</v>
      </c>
      <c r="D76" s="60" t="s">
        <v>60</v>
      </c>
      <c r="E76" s="60">
        <v>320156</v>
      </c>
      <c r="F76" s="60">
        <v>6</v>
      </c>
      <c r="G76" s="98" t="s">
        <v>254</v>
      </c>
      <c r="H76" s="98">
        <v>204</v>
      </c>
      <c r="I76" s="98" t="s">
        <v>255</v>
      </c>
      <c r="J76" s="62">
        <v>1</v>
      </c>
      <c r="K76" s="62">
        <v>1</v>
      </c>
      <c r="L76" s="23">
        <v>0</v>
      </c>
      <c r="M76" s="23">
        <v>610</v>
      </c>
      <c r="N76" s="23">
        <v>0</v>
      </c>
      <c r="O76" s="60" t="s">
        <v>54</v>
      </c>
      <c r="P76" s="23">
        <f>M76*K76</f>
        <v>610</v>
      </c>
      <c r="Q76" s="60"/>
    </row>
    <row r="77" spans="1:17" s="89" customFormat="1" x14ac:dyDescent="0.2">
      <c r="A77" s="60"/>
      <c r="B77" s="60"/>
      <c r="C77" s="6"/>
      <c r="D77" s="60" t="s">
        <v>64</v>
      </c>
      <c r="E77" s="60"/>
      <c r="F77" s="60"/>
      <c r="G77" s="58"/>
      <c r="H77" s="60"/>
      <c r="I77" s="60"/>
      <c r="J77" s="61"/>
      <c r="K77" s="61">
        <v>5</v>
      </c>
      <c r="L77" s="23"/>
      <c r="M77" s="23"/>
      <c r="N77" s="23"/>
      <c r="O77" s="60"/>
      <c r="P77" s="7"/>
      <c r="Q77" s="60"/>
    </row>
    <row r="78" spans="1:17" s="89" customFormat="1" x14ac:dyDescent="0.2">
      <c r="A78" s="60"/>
      <c r="B78" s="60"/>
      <c r="C78" s="6"/>
      <c r="D78" s="60"/>
      <c r="E78" s="60"/>
      <c r="F78" s="60"/>
      <c r="G78" s="58"/>
      <c r="H78" s="60"/>
      <c r="I78" s="60"/>
      <c r="J78" s="61"/>
      <c r="K78" s="61"/>
      <c r="L78" s="23"/>
      <c r="M78" s="23"/>
      <c r="N78" s="23"/>
      <c r="O78" s="60"/>
      <c r="P78" s="7"/>
      <c r="Q78" s="60"/>
    </row>
    <row r="79" spans="1:17" s="89" customFormat="1" x14ac:dyDescent="0.2">
      <c r="A79" s="60">
        <v>1</v>
      </c>
      <c r="B79" s="60" t="s">
        <v>251</v>
      </c>
      <c r="C79" s="6" t="s">
        <v>63</v>
      </c>
      <c r="D79" s="60" t="s">
        <v>52</v>
      </c>
      <c r="E79" s="60">
        <v>300111</v>
      </c>
      <c r="F79" s="60">
        <v>9</v>
      </c>
      <c r="G79" s="58" t="s">
        <v>252</v>
      </c>
      <c r="H79" s="60">
        <v>202</v>
      </c>
      <c r="I79" s="60" t="s">
        <v>253</v>
      </c>
      <c r="J79" s="61">
        <v>7</v>
      </c>
      <c r="K79" s="61">
        <v>7</v>
      </c>
      <c r="L79" s="23">
        <v>0</v>
      </c>
      <c r="M79" s="23">
        <v>1140</v>
      </c>
      <c r="N79" s="23">
        <v>0</v>
      </c>
      <c r="O79" s="60" t="s">
        <v>54</v>
      </c>
      <c r="P79" s="23">
        <f>M79*K79</f>
        <v>7980</v>
      </c>
      <c r="Q79" s="60"/>
    </row>
    <row r="80" spans="1:17" s="89" customFormat="1" x14ac:dyDescent="0.2">
      <c r="A80" s="60"/>
      <c r="B80" s="60" t="s">
        <v>217</v>
      </c>
      <c r="C80" s="6" t="s">
        <v>63</v>
      </c>
      <c r="D80" s="60" t="s">
        <v>60</v>
      </c>
      <c r="E80" s="60">
        <v>320169</v>
      </c>
      <c r="F80" s="60">
        <v>5</v>
      </c>
      <c r="G80" s="98" t="s">
        <v>252</v>
      </c>
      <c r="H80" s="98">
        <v>202</v>
      </c>
      <c r="I80" s="98" t="s">
        <v>253</v>
      </c>
      <c r="J80" s="62">
        <v>4</v>
      </c>
      <c r="K80" s="62">
        <v>4</v>
      </c>
      <c r="L80" s="23">
        <v>0</v>
      </c>
      <c r="M80" s="23">
        <v>1140</v>
      </c>
      <c r="N80" s="23">
        <v>0</v>
      </c>
      <c r="O80" s="60" t="s">
        <v>54</v>
      </c>
      <c r="P80" s="23">
        <f>M80*K80</f>
        <v>4560</v>
      </c>
      <c r="Q80" s="60"/>
    </row>
    <row r="81" spans="1:17" s="89" customFormat="1" x14ac:dyDescent="0.2">
      <c r="A81" s="60"/>
      <c r="B81" s="60"/>
      <c r="C81" s="6"/>
      <c r="D81" s="60" t="s">
        <v>64</v>
      </c>
      <c r="E81" s="60"/>
      <c r="F81" s="60"/>
      <c r="G81" s="58"/>
      <c r="H81" s="60"/>
      <c r="I81" s="60"/>
      <c r="J81" s="61"/>
      <c r="K81" s="61">
        <v>11</v>
      </c>
      <c r="L81" s="23"/>
      <c r="M81" s="23"/>
      <c r="N81" s="23"/>
      <c r="O81" s="60"/>
      <c r="P81" s="7"/>
      <c r="Q81" s="60"/>
    </row>
    <row r="82" spans="1:17" s="89" customFormat="1" x14ac:dyDescent="0.2">
      <c r="A82" s="60"/>
      <c r="B82" s="60"/>
      <c r="C82" s="6"/>
      <c r="D82" s="60"/>
      <c r="E82" s="60"/>
      <c r="F82" s="60"/>
      <c r="G82" s="58"/>
      <c r="H82" s="60"/>
      <c r="I82" s="60"/>
      <c r="J82" s="61"/>
      <c r="K82" s="61"/>
      <c r="L82" s="23"/>
      <c r="M82" s="23"/>
      <c r="N82" s="23"/>
      <c r="O82" s="60"/>
      <c r="P82" s="7"/>
      <c r="Q82" s="60"/>
    </row>
    <row r="83" spans="1:17" s="89" customFormat="1" x14ac:dyDescent="0.2">
      <c r="A83" s="60">
        <v>1</v>
      </c>
      <c r="B83" s="60" t="s">
        <v>236</v>
      </c>
      <c r="C83" s="6" t="s">
        <v>63</v>
      </c>
      <c r="D83" s="60" t="s">
        <v>52</v>
      </c>
      <c r="E83" s="60">
        <v>300724</v>
      </c>
      <c r="F83" s="60">
        <v>4</v>
      </c>
      <c r="G83" s="58" t="s">
        <v>237</v>
      </c>
      <c r="H83" s="60">
        <v>275</v>
      </c>
      <c r="I83" s="60" t="s">
        <v>238</v>
      </c>
      <c r="J83" s="61">
        <v>1</v>
      </c>
      <c r="K83" s="61">
        <v>1</v>
      </c>
      <c r="L83" s="23">
        <v>0</v>
      </c>
      <c r="M83" s="23">
        <v>6090</v>
      </c>
      <c r="N83" s="23">
        <v>0</v>
      </c>
      <c r="O83" s="60" t="s">
        <v>54</v>
      </c>
      <c r="P83" s="23">
        <f>M83*K83</f>
        <v>6090</v>
      </c>
      <c r="Q83" s="60"/>
    </row>
    <row r="84" spans="1:17" s="89" customFormat="1" x14ac:dyDescent="0.2">
      <c r="A84" s="60"/>
      <c r="B84" s="102" t="s">
        <v>23</v>
      </c>
      <c r="C84" s="6" t="s">
        <v>63</v>
      </c>
      <c r="D84" s="60" t="s">
        <v>60</v>
      </c>
      <c r="E84" s="60">
        <v>326702</v>
      </c>
      <c r="F84" s="60">
        <v>1</v>
      </c>
      <c r="G84" s="98" t="s">
        <v>237</v>
      </c>
      <c r="H84" s="98">
        <v>275</v>
      </c>
      <c r="I84" s="98" t="s">
        <v>238</v>
      </c>
      <c r="J84" s="62">
        <v>1</v>
      </c>
      <c r="K84" s="62">
        <v>1</v>
      </c>
      <c r="L84" s="23">
        <v>0</v>
      </c>
      <c r="M84" s="23">
        <v>6090</v>
      </c>
      <c r="N84" s="23">
        <v>0</v>
      </c>
      <c r="O84" s="60" t="s">
        <v>54</v>
      </c>
      <c r="P84" s="23">
        <f>M84*K84</f>
        <v>6090</v>
      </c>
      <c r="Q84" s="60"/>
    </row>
    <row r="85" spans="1:17" s="89" customFormat="1" x14ac:dyDescent="0.2">
      <c r="A85" s="60"/>
      <c r="B85" s="60"/>
      <c r="C85" s="6"/>
      <c r="D85" s="60" t="s">
        <v>64</v>
      </c>
      <c r="E85" s="60"/>
      <c r="F85" s="60"/>
      <c r="G85" s="58"/>
      <c r="H85" s="60"/>
      <c r="I85" s="60"/>
      <c r="J85" s="61"/>
      <c r="K85" s="61">
        <v>2</v>
      </c>
      <c r="L85" s="23"/>
      <c r="M85" s="23"/>
      <c r="N85" s="23"/>
      <c r="O85" s="60"/>
      <c r="P85" s="7"/>
      <c r="Q85" s="60"/>
    </row>
    <row r="86" spans="1:17" s="89" customFormat="1" x14ac:dyDescent="0.2">
      <c r="A86" s="60"/>
      <c r="B86" s="60"/>
      <c r="C86" s="6"/>
      <c r="D86" s="60"/>
      <c r="E86" s="60"/>
      <c r="F86" s="60"/>
      <c r="G86" s="58"/>
      <c r="H86" s="60"/>
      <c r="I86" s="60"/>
      <c r="J86" s="61"/>
      <c r="K86" s="61"/>
      <c r="L86" s="23"/>
      <c r="M86" s="23"/>
      <c r="N86" s="23"/>
      <c r="O86" s="60"/>
      <c r="P86" s="7"/>
      <c r="Q86" s="60"/>
    </row>
    <row r="87" spans="1:17" s="89" customFormat="1" x14ac:dyDescent="0.2">
      <c r="A87" s="60">
        <v>1</v>
      </c>
      <c r="B87" s="60" t="s">
        <v>245</v>
      </c>
      <c r="C87" s="6" t="s">
        <v>63</v>
      </c>
      <c r="D87" s="60" t="s">
        <v>52</v>
      </c>
      <c r="E87" s="60">
        <v>300116</v>
      </c>
      <c r="F87" s="60">
        <v>4</v>
      </c>
      <c r="G87" s="58" t="s">
        <v>246</v>
      </c>
      <c r="H87" s="60">
        <v>204</v>
      </c>
      <c r="I87" s="60" t="s">
        <v>247</v>
      </c>
      <c r="J87" s="61">
        <v>6</v>
      </c>
      <c r="K87" s="61">
        <v>6</v>
      </c>
      <c r="L87" s="23">
        <v>0</v>
      </c>
      <c r="M87" s="23">
        <v>965</v>
      </c>
      <c r="N87" s="23">
        <v>0</v>
      </c>
      <c r="O87" s="60" t="s">
        <v>54</v>
      </c>
      <c r="P87" s="23">
        <f>M87*K87</f>
        <v>5790</v>
      </c>
      <c r="Q87" s="60"/>
    </row>
    <row r="88" spans="1:17" s="89" customFormat="1" x14ac:dyDescent="0.2">
      <c r="A88" s="60"/>
      <c r="B88" s="60" t="s">
        <v>218</v>
      </c>
      <c r="C88" s="6" t="s">
        <v>63</v>
      </c>
      <c r="D88" s="60" t="s">
        <v>60</v>
      </c>
      <c r="E88" s="60">
        <v>320155</v>
      </c>
      <c r="F88" s="60">
        <v>1</v>
      </c>
      <c r="G88" s="98" t="s">
        <v>246</v>
      </c>
      <c r="H88" s="98">
        <v>204</v>
      </c>
      <c r="I88" s="98" t="s">
        <v>247</v>
      </c>
      <c r="J88" s="62">
        <v>3</v>
      </c>
      <c r="K88" s="62">
        <v>3</v>
      </c>
      <c r="L88" s="23">
        <v>0</v>
      </c>
      <c r="M88" s="23">
        <v>965</v>
      </c>
      <c r="N88" s="23">
        <v>0</v>
      </c>
      <c r="O88" s="60" t="s">
        <v>54</v>
      </c>
      <c r="P88" s="23">
        <f>M88*K88</f>
        <v>2895</v>
      </c>
      <c r="Q88" s="60"/>
    </row>
    <row r="89" spans="1:17" s="89" customFormat="1" x14ac:dyDescent="0.2">
      <c r="A89" s="60"/>
      <c r="B89" s="60"/>
      <c r="C89" s="6"/>
      <c r="D89" s="60" t="s">
        <v>64</v>
      </c>
      <c r="E89" s="60"/>
      <c r="F89" s="60"/>
      <c r="G89" s="58"/>
      <c r="H89" s="60"/>
      <c r="I89" s="60"/>
      <c r="J89" s="61"/>
      <c r="K89" s="61">
        <v>9</v>
      </c>
      <c r="L89" s="23"/>
      <c r="M89" s="23"/>
      <c r="N89" s="23"/>
      <c r="O89" s="60"/>
      <c r="P89" s="7"/>
      <c r="Q89" s="60"/>
    </row>
    <row r="90" spans="1:17" s="89" customFormat="1" x14ac:dyDescent="0.2">
      <c r="A90" s="60"/>
      <c r="B90" s="60"/>
      <c r="C90" s="6"/>
      <c r="D90" s="60"/>
      <c r="E90" s="60"/>
      <c r="F90" s="60"/>
      <c r="G90" s="58"/>
      <c r="H90" s="60"/>
      <c r="I90" s="60"/>
      <c r="J90" s="61"/>
      <c r="K90" s="61"/>
      <c r="L90" s="23"/>
      <c r="M90" s="23"/>
      <c r="N90" s="23"/>
      <c r="O90" s="60"/>
      <c r="P90" s="7"/>
      <c r="Q90" s="60"/>
    </row>
    <row r="91" spans="1:17" s="89" customFormat="1" x14ac:dyDescent="0.2">
      <c r="A91" s="60">
        <v>1</v>
      </c>
      <c r="B91" s="60" t="s">
        <v>239</v>
      </c>
      <c r="C91" s="6" t="s">
        <v>63</v>
      </c>
      <c r="D91" s="60" t="s">
        <v>52</v>
      </c>
      <c r="E91" s="60">
        <v>300723</v>
      </c>
      <c r="F91" s="60">
        <v>5</v>
      </c>
      <c r="G91" s="58" t="s">
        <v>240</v>
      </c>
      <c r="H91" s="60">
        <v>270</v>
      </c>
      <c r="I91" s="60" t="s">
        <v>241</v>
      </c>
      <c r="J91" s="61">
        <v>1</v>
      </c>
      <c r="K91" s="61">
        <v>1</v>
      </c>
      <c r="L91" s="23">
        <v>0</v>
      </c>
      <c r="M91" s="23">
        <v>5990</v>
      </c>
      <c r="N91" s="23">
        <v>0</v>
      </c>
      <c r="O91" s="60" t="s">
        <v>54</v>
      </c>
      <c r="P91" s="23">
        <f>M91*K91</f>
        <v>5990</v>
      </c>
      <c r="Q91" s="60"/>
    </row>
    <row r="92" spans="1:17" s="89" customFormat="1" x14ac:dyDescent="0.2">
      <c r="A92" s="60"/>
      <c r="B92" s="102" t="s">
        <v>23</v>
      </c>
      <c r="C92" s="6" t="s">
        <v>63</v>
      </c>
      <c r="D92" s="60" t="s">
        <v>60</v>
      </c>
      <c r="E92" s="60"/>
      <c r="F92" s="60"/>
      <c r="G92" s="98"/>
      <c r="H92" s="98"/>
      <c r="I92" s="98"/>
      <c r="J92" s="62"/>
      <c r="K92" s="62"/>
      <c r="L92" s="23"/>
      <c r="M92" s="23"/>
      <c r="N92" s="23"/>
      <c r="O92" s="60"/>
      <c r="P92" s="23"/>
      <c r="Q92" s="60"/>
    </row>
    <row r="93" spans="1:17" s="89" customFormat="1" x14ac:dyDescent="0.2">
      <c r="A93" s="60"/>
      <c r="B93" s="60"/>
      <c r="C93" s="6"/>
      <c r="D93" s="60" t="s">
        <v>64</v>
      </c>
      <c r="E93" s="60"/>
      <c r="F93" s="60"/>
      <c r="G93" s="58"/>
      <c r="H93" s="60"/>
      <c r="I93" s="60"/>
      <c r="J93" s="61"/>
      <c r="K93" s="61">
        <v>1</v>
      </c>
      <c r="L93" s="23"/>
      <c r="M93" s="23"/>
      <c r="N93" s="23"/>
      <c r="O93" s="60"/>
      <c r="P93" s="7"/>
      <c r="Q93" s="60"/>
    </row>
    <row r="94" spans="1:17" s="89" customFormat="1" x14ac:dyDescent="0.2">
      <c r="A94" s="60"/>
      <c r="B94" s="60"/>
      <c r="C94" s="6"/>
      <c r="D94" s="60"/>
      <c r="E94" s="60"/>
      <c r="F94" s="60"/>
      <c r="G94" s="58"/>
      <c r="H94" s="60"/>
      <c r="I94" s="60"/>
      <c r="J94" s="61"/>
      <c r="K94" s="61"/>
      <c r="L94" s="23"/>
      <c r="M94" s="23"/>
      <c r="N94" s="23"/>
      <c r="O94" s="60"/>
      <c r="P94" s="7"/>
      <c r="Q94" s="60"/>
    </row>
    <row r="95" spans="1:17" s="89" customFormat="1" x14ac:dyDescent="0.2">
      <c r="A95" s="60">
        <v>1</v>
      </c>
      <c r="B95" s="60" t="s">
        <v>248</v>
      </c>
      <c r="C95" s="6" t="s">
        <v>63</v>
      </c>
      <c r="D95" s="60" t="s">
        <v>52</v>
      </c>
      <c r="E95" s="60">
        <v>300115</v>
      </c>
      <c r="F95" s="60">
        <v>2</v>
      </c>
      <c r="G95" s="58" t="s">
        <v>249</v>
      </c>
      <c r="H95" s="60">
        <v>215</v>
      </c>
      <c r="I95" s="60" t="s">
        <v>250</v>
      </c>
      <c r="J95" s="61">
        <v>6</v>
      </c>
      <c r="K95" s="61">
        <v>6</v>
      </c>
      <c r="L95" s="23">
        <v>0</v>
      </c>
      <c r="M95" s="23">
        <v>1890</v>
      </c>
      <c r="N95" s="23">
        <v>0</v>
      </c>
      <c r="O95" s="60" t="s">
        <v>54</v>
      </c>
      <c r="P95" s="23">
        <f>M95*K95</f>
        <v>11340</v>
      </c>
      <c r="Q95" s="60"/>
    </row>
    <row r="96" spans="1:17" s="89" customFormat="1" x14ac:dyDescent="0.2">
      <c r="A96" s="60"/>
      <c r="B96" s="60" t="s">
        <v>219</v>
      </c>
      <c r="C96" s="6" t="s">
        <v>63</v>
      </c>
      <c r="D96" s="60" t="s">
        <v>60</v>
      </c>
      <c r="E96" s="60">
        <v>320106</v>
      </c>
      <c r="F96" s="60">
        <v>2</v>
      </c>
      <c r="G96" s="98" t="s">
        <v>249</v>
      </c>
      <c r="H96" s="98">
        <v>215</v>
      </c>
      <c r="I96" s="98" t="s">
        <v>250</v>
      </c>
      <c r="J96" s="62">
        <v>1</v>
      </c>
      <c r="K96" s="62">
        <v>1</v>
      </c>
      <c r="L96" s="23">
        <v>0</v>
      </c>
      <c r="M96" s="23">
        <v>1890</v>
      </c>
      <c r="N96" s="23">
        <v>0</v>
      </c>
      <c r="O96" s="60" t="s">
        <v>54</v>
      </c>
      <c r="P96" s="23">
        <f>M96*K96</f>
        <v>1890</v>
      </c>
      <c r="Q96" s="60"/>
    </row>
    <row r="97" spans="1:17" s="89" customFormat="1" x14ac:dyDescent="0.2">
      <c r="A97" s="60"/>
      <c r="B97" s="60"/>
      <c r="C97" s="6"/>
      <c r="D97" s="60" t="s">
        <v>64</v>
      </c>
      <c r="E97" s="60"/>
      <c r="F97" s="60"/>
      <c r="G97" s="58"/>
      <c r="H97" s="60"/>
      <c r="I97" s="60"/>
      <c r="J97" s="61"/>
      <c r="K97" s="61">
        <v>7</v>
      </c>
      <c r="L97" s="23"/>
      <c r="M97" s="23"/>
      <c r="N97" s="23"/>
      <c r="O97" s="60"/>
      <c r="P97" s="7"/>
    </row>
    <row r="98" spans="1:17" s="89" customFormat="1" x14ac:dyDescent="0.2">
      <c r="A98" s="60"/>
      <c r="B98" s="60"/>
      <c r="C98" s="6"/>
      <c r="D98" s="60"/>
      <c r="E98" s="60"/>
      <c r="F98" s="60"/>
      <c r="G98" s="58"/>
      <c r="H98" s="60"/>
      <c r="I98" s="60"/>
      <c r="J98" s="61"/>
      <c r="K98" s="61"/>
      <c r="L98" s="23"/>
      <c r="M98" s="23"/>
      <c r="N98" s="23"/>
      <c r="O98" s="60"/>
      <c r="P98" s="7"/>
      <c r="Q98" s="60"/>
    </row>
    <row r="99" spans="1:17" s="89" customFormat="1" x14ac:dyDescent="0.2">
      <c r="A99" s="60">
        <v>1</v>
      </c>
      <c r="B99" s="60" t="s">
        <v>256</v>
      </c>
      <c r="C99" s="6" t="s">
        <v>63</v>
      </c>
      <c r="D99" s="60" t="s">
        <v>52</v>
      </c>
      <c r="E99" s="60">
        <v>300108</v>
      </c>
      <c r="F99" s="60">
        <v>2</v>
      </c>
      <c r="G99" s="58" t="s">
        <v>257</v>
      </c>
      <c r="H99" s="60">
        <v>216</v>
      </c>
      <c r="I99" s="60" t="s">
        <v>258</v>
      </c>
      <c r="J99" s="61">
        <v>3</v>
      </c>
      <c r="K99" s="61">
        <v>3</v>
      </c>
      <c r="L99" s="23">
        <v>0</v>
      </c>
      <c r="M99" s="23">
        <v>938</v>
      </c>
      <c r="N99" s="23">
        <v>0</v>
      </c>
      <c r="O99" s="60" t="s">
        <v>54</v>
      </c>
      <c r="P99" s="23">
        <f>M99*K99</f>
        <v>2814</v>
      </c>
      <c r="Q99" s="60"/>
    </row>
    <row r="100" spans="1:17" s="89" customFormat="1" x14ac:dyDescent="0.2">
      <c r="A100" s="60"/>
      <c r="B100" s="60" t="s">
        <v>220</v>
      </c>
      <c r="C100" s="6" t="s">
        <v>63</v>
      </c>
      <c r="D100" s="60" t="s">
        <v>60</v>
      </c>
      <c r="E100" s="60">
        <v>320147</v>
      </c>
      <c r="F100" s="60">
        <v>4</v>
      </c>
      <c r="G100" s="98" t="s">
        <v>257</v>
      </c>
      <c r="H100" s="98">
        <v>216</v>
      </c>
      <c r="I100" s="98" t="s">
        <v>258</v>
      </c>
      <c r="J100" s="62">
        <v>1</v>
      </c>
      <c r="K100" s="62">
        <v>1</v>
      </c>
      <c r="L100" s="23">
        <v>0</v>
      </c>
      <c r="M100" s="23">
        <v>938</v>
      </c>
      <c r="N100" s="23">
        <v>0</v>
      </c>
      <c r="O100" s="60" t="s">
        <v>54</v>
      </c>
      <c r="P100" s="23">
        <f>M100*K100</f>
        <v>938</v>
      </c>
      <c r="Q100" s="60"/>
    </row>
    <row r="101" spans="1:17" s="89" customFormat="1" x14ac:dyDescent="0.2">
      <c r="A101" s="60"/>
      <c r="B101" s="60"/>
      <c r="C101" s="6"/>
      <c r="D101" s="60" t="s">
        <v>64</v>
      </c>
      <c r="E101" s="60"/>
      <c r="F101" s="60"/>
      <c r="G101" s="58"/>
      <c r="H101" s="60"/>
      <c r="I101" s="60"/>
      <c r="J101" s="61"/>
      <c r="K101" s="61">
        <v>4</v>
      </c>
      <c r="L101" s="23"/>
      <c r="M101" s="23"/>
      <c r="N101" s="23"/>
      <c r="O101" s="60"/>
      <c r="P101" s="7"/>
      <c r="Q101" s="60"/>
    </row>
    <row r="102" spans="1:17" s="89" customFormat="1" x14ac:dyDescent="0.2">
      <c r="A102" s="60"/>
      <c r="B102" s="60"/>
      <c r="C102" s="6"/>
      <c r="D102" s="60"/>
      <c r="E102" s="60"/>
      <c r="F102" s="60"/>
      <c r="G102" s="58"/>
      <c r="H102" s="60"/>
      <c r="I102" s="60"/>
      <c r="J102" s="61"/>
      <c r="K102" s="61"/>
      <c r="L102" s="23"/>
      <c r="M102" s="23"/>
      <c r="N102" s="23"/>
      <c r="O102" s="60"/>
      <c r="P102" s="7"/>
      <c r="Q102" s="60"/>
    </row>
    <row r="103" spans="1:17" s="89" customFormat="1" x14ac:dyDescent="0.2">
      <c r="A103" s="60">
        <v>1</v>
      </c>
      <c r="B103" s="60" t="s">
        <v>259</v>
      </c>
      <c r="C103" s="6" t="s">
        <v>63</v>
      </c>
      <c r="D103" s="60" t="s">
        <v>52</v>
      </c>
      <c r="E103" s="60">
        <v>300101</v>
      </c>
      <c r="F103" s="60">
        <v>2</v>
      </c>
      <c r="G103" s="58" t="s">
        <v>260</v>
      </c>
      <c r="H103" s="60">
        <v>216</v>
      </c>
      <c r="I103" s="60" t="s">
        <v>261</v>
      </c>
      <c r="J103" s="61">
        <v>1</v>
      </c>
      <c r="K103" s="61">
        <v>1</v>
      </c>
      <c r="L103" s="23">
        <v>0</v>
      </c>
      <c r="M103" s="23">
        <v>2690</v>
      </c>
      <c r="N103" s="23">
        <v>0</v>
      </c>
      <c r="O103" s="60" t="s">
        <v>54</v>
      </c>
      <c r="P103" s="23">
        <f>M103*K103</f>
        <v>2690</v>
      </c>
      <c r="Q103" s="60"/>
    </row>
    <row r="104" spans="1:17" s="89" customFormat="1" x14ac:dyDescent="0.2">
      <c r="A104" s="60"/>
      <c r="B104" s="102" t="s">
        <v>23</v>
      </c>
      <c r="C104" s="6" t="s">
        <v>63</v>
      </c>
      <c r="D104" s="60" t="s">
        <v>60</v>
      </c>
      <c r="E104" s="60"/>
      <c r="F104" s="60"/>
      <c r="G104" s="98"/>
      <c r="H104" s="98"/>
      <c r="I104" s="98"/>
      <c r="J104" s="62"/>
      <c r="K104" s="62"/>
      <c r="L104" s="23"/>
      <c r="M104" s="23"/>
      <c r="N104" s="23"/>
      <c r="O104" s="60"/>
      <c r="P104" s="23"/>
      <c r="Q104" s="60"/>
    </row>
    <row r="105" spans="1:17" s="89" customFormat="1" x14ac:dyDescent="0.2">
      <c r="A105" s="60"/>
      <c r="B105" s="60"/>
      <c r="C105" s="6"/>
      <c r="D105" s="60" t="s">
        <v>64</v>
      </c>
      <c r="E105" s="60"/>
      <c r="F105" s="60"/>
      <c r="G105" s="58"/>
      <c r="H105" s="60"/>
      <c r="I105" s="60"/>
      <c r="J105" s="61"/>
      <c r="K105" s="61">
        <v>1</v>
      </c>
      <c r="L105" s="23"/>
      <c r="M105" s="23"/>
      <c r="N105" s="23"/>
      <c r="O105" s="60"/>
      <c r="P105" s="7"/>
      <c r="Q105" s="60"/>
    </row>
    <row r="106" spans="1:17" s="89" customFormat="1" x14ac:dyDescent="0.2">
      <c r="A106" s="60"/>
      <c r="B106" s="60"/>
      <c r="C106" s="6"/>
      <c r="D106" s="60"/>
      <c r="E106" s="60"/>
      <c r="F106" s="60"/>
      <c r="G106" s="58"/>
      <c r="H106" s="60"/>
      <c r="I106" s="60"/>
      <c r="J106" s="61"/>
      <c r="K106" s="61"/>
      <c r="L106" s="23"/>
      <c r="M106" s="23"/>
      <c r="N106" s="23"/>
      <c r="O106" s="60"/>
      <c r="P106" s="7"/>
      <c r="Q106" s="60"/>
    </row>
    <row r="107" spans="1:17" s="89" customFormat="1" x14ac:dyDescent="0.2">
      <c r="A107" s="60">
        <v>1</v>
      </c>
      <c r="B107" s="60" t="s">
        <v>242</v>
      </c>
      <c r="C107" s="6" t="s">
        <v>63</v>
      </c>
      <c r="D107" s="60" t="s">
        <v>52</v>
      </c>
      <c r="E107" s="60">
        <v>300120</v>
      </c>
      <c r="F107" s="60">
        <v>1</v>
      </c>
      <c r="G107" s="58" t="s">
        <v>243</v>
      </c>
      <c r="H107" s="60">
        <v>216</v>
      </c>
      <c r="I107" s="60" t="s">
        <v>244</v>
      </c>
      <c r="J107" s="61">
        <v>4</v>
      </c>
      <c r="K107" s="61">
        <v>4</v>
      </c>
      <c r="L107" s="23">
        <v>0</v>
      </c>
      <c r="M107" s="23">
        <v>999</v>
      </c>
      <c r="N107" s="23">
        <v>0</v>
      </c>
      <c r="O107" s="60" t="s">
        <v>54</v>
      </c>
      <c r="P107" s="23">
        <f>M107*K107</f>
        <v>3996</v>
      </c>
      <c r="Q107" s="60"/>
    </row>
    <row r="108" spans="1:17" s="89" customFormat="1" x14ac:dyDescent="0.2">
      <c r="A108" s="60"/>
      <c r="B108" s="60" t="s">
        <v>221</v>
      </c>
      <c r="C108" s="6" t="s">
        <v>63</v>
      </c>
      <c r="D108" s="60" t="s">
        <v>60</v>
      </c>
      <c r="E108" s="60">
        <v>320148</v>
      </c>
      <c r="F108" s="60">
        <v>2</v>
      </c>
      <c r="G108" s="98" t="s">
        <v>243</v>
      </c>
      <c r="H108" s="98">
        <v>216</v>
      </c>
      <c r="I108" s="98" t="s">
        <v>244</v>
      </c>
      <c r="J108" s="62">
        <v>1</v>
      </c>
      <c r="K108" s="62">
        <v>1</v>
      </c>
      <c r="L108" s="23">
        <v>0</v>
      </c>
      <c r="M108" s="23">
        <v>999</v>
      </c>
      <c r="N108" s="23">
        <v>0</v>
      </c>
      <c r="O108" s="60" t="s">
        <v>54</v>
      </c>
      <c r="P108" s="23">
        <f>M108*K108</f>
        <v>999</v>
      </c>
      <c r="Q108" s="60"/>
    </row>
    <row r="109" spans="1:17" s="90" customFormat="1" x14ac:dyDescent="0.2">
      <c r="B109" s="100"/>
      <c r="C109" s="6"/>
      <c r="D109" s="60"/>
      <c r="E109" s="95"/>
      <c r="F109" s="95"/>
      <c r="G109" s="58"/>
      <c r="H109" s="60"/>
      <c r="I109" s="60"/>
      <c r="J109" s="61"/>
      <c r="K109" s="61">
        <v>5</v>
      </c>
      <c r="L109" s="23"/>
      <c r="M109" s="23"/>
      <c r="N109" s="23"/>
      <c r="O109" s="60"/>
      <c r="P109" s="7"/>
      <c r="Q109" s="101"/>
    </row>
    <row r="110" spans="1:17" s="8" customFormat="1" ht="13.5" thickBot="1" x14ac:dyDescent="0.25">
      <c r="B110" s="99"/>
      <c r="C110" s="6"/>
      <c r="D110" s="60"/>
      <c r="E110" s="64"/>
      <c r="F110" s="64"/>
      <c r="G110" s="9"/>
      <c r="H110" s="9"/>
      <c r="I110" s="65"/>
      <c r="J110" s="29"/>
      <c r="K110" s="29"/>
      <c r="L110" s="26"/>
      <c r="M110" s="66"/>
      <c r="N110" s="80"/>
      <c r="O110" s="80"/>
      <c r="P110" s="25">
        <f>SUM(P10:P109)</f>
        <v>161676.70000000001</v>
      </c>
      <c r="Q110" s="55"/>
    </row>
    <row r="111" spans="1:17" s="8" customFormat="1" ht="14.25" thickTop="1" thickBot="1" x14ac:dyDescent="0.25">
      <c r="A111" s="18">
        <v>25</v>
      </c>
      <c r="B111" s="64"/>
      <c r="C111" s="90"/>
      <c r="D111" s="95"/>
      <c r="E111" s="64"/>
      <c r="F111" s="64"/>
      <c r="G111" s="9"/>
      <c r="H111" s="9"/>
      <c r="I111" s="65"/>
      <c r="J111" s="29"/>
      <c r="K111" s="29"/>
      <c r="L111" s="26"/>
      <c r="M111" s="66"/>
      <c r="N111" s="80"/>
      <c r="O111" s="80"/>
      <c r="P111" s="26"/>
      <c r="Q111" s="55"/>
    </row>
    <row r="112" spans="1:17" s="8" customFormat="1" ht="13.5" thickTop="1" x14ac:dyDescent="0.2">
      <c r="A112" s="9"/>
      <c r="B112" s="64"/>
      <c r="C112" s="90"/>
      <c r="D112" s="95"/>
      <c r="E112" s="64"/>
      <c r="F112" s="64"/>
      <c r="G112" s="9"/>
      <c r="H112" s="9"/>
      <c r="I112" s="65"/>
      <c r="J112" s="29"/>
      <c r="K112" s="29"/>
      <c r="L112" s="26"/>
      <c r="M112" s="66"/>
      <c r="N112" s="80"/>
      <c r="O112" s="80"/>
      <c r="P112" s="26"/>
      <c r="Q112" s="55"/>
    </row>
    <row r="113" spans="1:17" x14ac:dyDescent="0.2">
      <c r="A113" s="56"/>
      <c r="J113" s="29"/>
      <c r="K113" s="29"/>
      <c r="L113" s="22"/>
      <c r="N113" s="96"/>
      <c r="O113" s="96"/>
      <c r="P113" s="31"/>
      <c r="Q113" s="22"/>
    </row>
    <row r="114" spans="1:17" x14ac:dyDescent="0.2">
      <c r="J114" s="84"/>
      <c r="K114" s="84"/>
      <c r="L114" s="22"/>
      <c r="N114" s="96"/>
      <c r="O114" s="96"/>
      <c r="P114" s="31"/>
      <c r="Q114" s="22"/>
    </row>
    <row r="115" spans="1:17" x14ac:dyDescent="0.2">
      <c r="A115" s="1" t="s">
        <v>19</v>
      </c>
      <c r="D115" s="1"/>
      <c r="E115" s="1"/>
      <c r="F115" s="1"/>
      <c r="J115" s="84"/>
      <c r="K115" s="84"/>
      <c r="L115" s="22"/>
      <c r="N115" s="96"/>
      <c r="O115" s="96"/>
      <c r="P115" s="31"/>
      <c r="Q115" s="22"/>
    </row>
    <row r="116" spans="1:17" x14ac:dyDescent="0.2">
      <c r="J116" s="84"/>
      <c r="K116" s="84"/>
      <c r="L116" s="22"/>
      <c r="N116" s="96"/>
      <c r="O116" s="96"/>
      <c r="P116" s="31"/>
      <c r="Q116" s="22"/>
    </row>
    <row r="117" spans="1:17" x14ac:dyDescent="0.2">
      <c r="A117" s="1" t="s">
        <v>50</v>
      </c>
      <c r="C117" s="91"/>
      <c r="D117" s="1"/>
      <c r="E117" s="1"/>
      <c r="F117" s="1"/>
      <c r="G117" s="1"/>
      <c r="H117" s="1"/>
      <c r="I117" s="1"/>
      <c r="J117" s="85"/>
      <c r="K117" s="84"/>
      <c r="L117" s="22"/>
      <c r="N117" s="96"/>
      <c r="O117" s="96"/>
      <c r="P117" s="31"/>
      <c r="Q117" s="22"/>
    </row>
    <row r="118" spans="1:17" x14ac:dyDescent="0.2">
      <c r="J118" s="84"/>
      <c r="K118" s="84"/>
      <c r="L118" s="22"/>
      <c r="N118" s="96"/>
      <c r="O118" s="96"/>
      <c r="P118" s="31"/>
      <c r="Q118" s="22"/>
    </row>
    <row r="119" spans="1:17" x14ac:dyDescent="0.2">
      <c r="J119" s="28"/>
      <c r="K119" s="28"/>
      <c r="L119" s="22"/>
      <c r="N119" s="96"/>
      <c r="O119" s="96"/>
      <c r="P119" s="31"/>
      <c r="Q119" s="22"/>
    </row>
    <row r="120" spans="1:17" x14ac:dyDescent="0.2">
      <c r="J120" s="28"/>
      <c r="K120" s="28"/>
      <c r="L120" s="22"/>
      <c r="N120" s="96"/>
      <c r="O120" s="96"/>
      <c r="P120" s="31"/>
      <c r="Q120" s="22"/>
    </row>
    <row r="121" spans="1:17" x14ac:dyDescent="0.2">
      <c r="J121" s="28"/>
      <c r="K121" s="28"/>
      <c r="L121" s="22"/>
      <c r="N121" s="96"/>
      <c r="O121" s="96"/>
      <c r="P121" s="31"/>
      <c r="Q121" s="22"/>
    </row>
    <row r="122" spans="1:17" x14ac:dyDescent="0.2">
      <c r="J122" s="28"/>
      <c r="K122" s="28"/>
      <c r="L122" s="22"/>
      <c r="N122" s="96"/>
      <c r="O122" s="96"/>
      <c r="P122" s="31"/>
      <c r="Q122" s="22"/>
    </row>
    <row r="123" spans="1:17" x14ac:dyDescent="0.2">
      <c r="L123" s="22"/>
      <c r="M123" s="30"/>
      <c r="N123" s="96"/>
      <c r="O123" s="89"/>
      <c r="P123" s="67"/>
      <c r="Q123" s="30"/>
    </row>
    <row r="124" spans="1:17" x14ac:dyDescent="0.2">
      <c r="L124" s="22"/>
      <c r="M124" s="30"/>
      <c r="N124" s="96"/>
      <c r="O124" s="89"/>
      <c r="P124" s="67"/>
      <c r="Q124" s="30"/>
    </row>
    <row r="125" spans="1:17" x14ac:dyDescent="0.2">
      <c r="L125" s="22"/>
      <c r="M125" s="30"/>
      <c r="N125" s="96"/>
      <c r="O125" s="89"/>
      <c r="P125" s="67"/>
      <c r="Q125" s="30"/>
    </row>
    <row r="126" spans="1:17" x14ac:dyDescent="0.2">
      <c r="L126" s="22"/>
      <c r="M126" s="30"/>
      <c r="N126" s="96"/>
      <c r="O126" s="89"/>
      <c r="P126" s="67"/>
      <c r="Q126" s="30"/>
    </row>
    <row r="127" spans="1:17" x14ac:dyDescent="0.2">
      <c r="L127" s="22"/>
      <c r="M127" s="30"/>
      <c r="N127" s="96"/>
      <c r="O127" s="89"/>
      <c r="P127" s="67"/>
      <c r="Q127" s="30"/>
    </row>
    <row r="128" spans="1:17" x14ac:dyDescent="0.2">
      <c r="L128" s="22"/>
      <c r="M128" s="30"/>
      <c r="N128" s="96"/>
      <c r="O128" s="89"/>
      <c r="P128" s="67"/>
      <c r="Q128" s="30"/>
    </row>
    <row r="129" spans="12:17" x14ac:dyDescent="0.2">
      <c r="L129" s="22"/>
      <c r="M129" s="30"/>
      <c r="N129" s="96"/>
      <c r="O129" s="89"/>
      <c r="P129" s="67"/>
      <c r="Q129" s="30"/>
    </row>
    <row r="130" spans="12:17" x14ac:dyDescent="0.2">
      <c r="L130" s="22"/>
      <c r="M130" s="30"/>
      <c r="N130" s="96"/>
      <c r="O130" s="89"/>
      <c r="P130" s="67"/>
      <c r="Q130" s="30"/>
    </row>
    <row r="131" spans="12:17" x14ac:dyDescent="0.2">
      <c r="L131" s="22"/>
      <c r="M131" s="30"/>
      <c r="N131" s="96"/>
      <c r="O131" s="89"/>
      <c r="P131" s="67"/>
      <c r="Q131" s="30"/>
    </row>
    <row r="132" spans="12:17" x14ac:dyDescent="0.2">
      <c r="L132" s="22"/>
      <c r="M132" s="30"/>
      <c r="N132" s="96"/>
      <c r="O132" s="89"/>
      <c r="P132" s="67"/>
      <c r="Q132" s="30"/>
    </row>
    <row r="133" spans="12:17" x14ac:dyDescent="0.2">
      <c r="L133" s="22"/>
      <c r="M133" s="30"/>
      <c r="N133" s="96"/>
      <c r="O133" s="89"/>
      <c r="P133" s="67"/>
      <c r="Q133" s="30"/>
    </row>
    <row r="134" spans="12:17" x14ac:dyDescent="0.2">
      <c r="L134" s="22"/>
      <c r="M134" s="30"/>
      <c r="N134" s="96"/>
      <c r="O134" s="89"/>
      <c r="P134" s="67"/>
      <c r="Q134" s="30"/>
    </row>
    <row r="135" spans="12:17" x14ac:dyDescent="0.2">
      <c r="L135" s="22"/>
      <c r="M135" s="30"/>
      <c r="N135" s="96"/>
      <c r="O135" s="89"/>
      <c r="P135" s="67"/>
      <c r="Q135" s="30"/>
    </row>
    <row r="136" spans="12:17" x14ac:dyDescent="0.2">
      <c r="L136" s="22"/>
      <c r="M136" s="30"/>
      <c r="N136" s="96"/>
      <c r="O136" s="89"/>
      <c r="P136" s="67"/>
      <c r="Q136" s="30"/>
    </row>
    <row r="137" spans="12:17" x14ac:dyDescent="0.2">
      <c r="L137" s="22"/>
      <c r="M137" s="30"/>
      <c r="N137" s="96"/>
      <c r="O137" s="89"/>
      <c r="P137" s="67"/>
      <c r="Q137" s="30"/>
    </row>
    <row r="138" spans="12:17" x14ac:dyDescent="0.2">
      <c r="L138" s="22"/>
      <c r="M138" s="30"/>
      <c r="N138" s="96"/>
      <c r="O138" s="89"/>
      <c r="P138" s="67"/>
      <c r="Q138" s="30"/>
    </row>
    <row r="139" spans="12:17" x14ac:dyDescent="0.2">
      <c r="L139" s="22"/>
      <c r="M139" s="30"/>
      <c r="N139" s="96"/>
      <c r="O139" s="89"/>
      <c r="P139" s="67"/>
      <c r="Q139" s="30"/>
    </row>
    <row r="140" spans="12:17" x14ac:dyDescent="0.2">
      <c r="L140" s="22"/>
      <c r="M140" s="30"/>
      <c r="N140" s="96"/>
      <c r="O140" s="89"/>
      <c r="P140" s="67"/>
      <c r="Q140" s="30"/>
    </row>
    <row r="141" spans="12:17" x14ac:dyDescent="0.2">
      <c r="L141" s="22"/>
      <c r="M141" s="30"/>
      <c r="N141" s="96"/>
      <c r="O141" s="89"/>
      <c r="P141" s="67"/>
      <c r="Q141" s="30"/>
    </row>
    <row r="142" spans="12:17" x14ac:dyDescent="0.2">
      <c r="L142" s="22"/>
      <c r="M142" s="30"/>
      <c r="N142" s="96"/>
      <c r="O142" s="89"/>
      <c r="P142" s="67"/>
      <c r="Q142" s="30"/>
    </row>
    <row r="143" spans="12:17" x14ac:dyDescent="0.2">
      <c r="L143" s="22"/>
      <c r="M143" s="30"/>
      <c r="N143" s="96"/>
      <c r="O143" s="89"/>
      <c r="P143" s="67"/>
      <c r="Q143" s="30"/>
    </row>
    <row r="144" spans="12:17" x14ac:dyDescent="0.2">
      <c r="L144" s="22"/>
      <c r="M144" s="30"/>
      <c r="N144" s="96"/>
      <c r="O144" s="89"/>
      <c r="P144" s="67"/>
      <c r="Q144" s="30"/>
    </row>
    <row r="145" spans="12:17" x14ac:dyDescent="0.2">
      <c r="L145" s="22"/>
      <c r="M145" s="30"/>
      <c r="N145" s="96"/>
      <c r="O145" s="89"/>
      <c r="P145" s="67"/>
      <c r="Q145" s="30"/>
    </row>
    <row r="146" spans="12:17" x14ac:dyDescent="0.2">
      <c r="L146" s="22"/>
      <c r="M146" s="30"/>
      <c r="N146" s="96"/>
      <c r="O146" s="89"/>
      <c r="P146" s="67"/>
      <c r="Q146" s="30"/>
    </row>
    <row r="147" spans="12:17" x14ac:dyDescent="0.2">
      <c r="L147" s="22"/>
      <c r="M147" s="30"/>
      <c r="N147" s="96"/>
      <c r="O147" s="89"/>
      <c r="P147" s="67"/>
      <c r="Q147" s="30"/>
    </row>
    <row r="148" spans="12:17" x14ac:dyDescent="0.2">
      <c r="L148" s="22"/>
      <c r="M148" s="30"/>
      <c r="N148" s="96"/>
      <c r="O148" s="89"/>
      <c r="P148" s="67"/>
      <c r="Q148" s="30"/>
    </row>
    <row r="149" spans="12:17" x14ac:dyDescent="0.2">
      <c r="L149" s="22"/>
      <c r="M149" s="30"/>
      <c r="N149" s="96"/>
      <c r="O149" s="89"/>
      <c r="P149" s="67"/>
      <c r="Q149" s="30"/>
    </row>
    <row r="150" spans="12:17" x14ac:dyDescent="0.2">
      <c r="L150" s="22"/>
      <c r="M150" s="30"/>
      <c r="N150" s="96"/>
      <c r="O150" s="89"/>
      <c r="P150" s="67"/>
      <c r="Q150" s="30"/>
    </row>
    <row r="151" spans="12:17" x14ac:dyDescent="0.2">
      <c r="L151" s="22"/>
      <c r="M151" s="30"/>
      <c r="N151" s="96"/>
      <c r="O151" s="89"/>
      <c r="P151" s="67"/>
      <c r="Q151" s="30"/>
    </row>
    <row r="152" spans="12:17" x14ac:dyDescent="0.2">
      <c r="L152" s="22"/>
      <c r="M152" s="30"/>
      <c r="N152" s="96"/>
      <c r="O152" s="89"/>
      <c r="P152" s="67"/>
      <c r="Q152" s="30"/>
    </row>
    <row r="153" spans="12:17" x14ac:dyDescent="0.2">
      <c r="L153" s="22"/>
      <c r="M153" s="30"/>
      <c r="N153" s="96"/>
      <c r="O153" s="89"/>
      <c r="P153" s="67"/>
      <c r="Q153" s="30"/>
    </row>
    <row r="154" spans="12:17" x14ac:dyDescent="0.2">
      <c r="L154" s="22"/>
      <c r="M154" s="30"/>
      <c r="N154" s="96"/>
      <c r="O154" s="89"/>
      <c r="P154" s="67"/>
      <c r="Q154" s="30"/>
    </row>
    <row r="155" spans="12:17" x14ac:dyDescent="0.2">
      <c r="L155" s="22"/>
      <c r="M155" s="30"/>
      <c r="N155" s="96"/>
      <c r="O155" s="89"/>
      <c r="P155" s="67"/>
      <c r="Q155" s="30"/>
    </row>
    <row r="156" spans="12:17" x14ac:dyDescent="0.2">
      <c r="L156" s="22"/>
      <c r="M156" s="30"/>
      <c r="N156" s="22"/>
      <c r="O156" s="30"/>
      <c r="P156" s="67"/>
      <c r="Q156" s="30"/>
    </row>
    <row r="157" spans="12:17" x14ac:dyDescent="0.2">
      <c r="L157" s="22"/>
      <c r="M157" s="30"/>
      <c r="N157" s="22"/>
      <c r="O157" s="30"/>
      <c r="P157" s="67"/>
      <c r="Q157" s="30"/>
    </row>
    <row r="158" spans="12:17" x14ac:dyDescent="0.2">
      <c r="L158" s="22"/>
      <c r="M158" s="30"/>
      <c r="N158" s="22"/>
      <c r="O158" s="30"/>
      <c r="P158" s="67"/>
      <c r="Q158" s="30"/>
    </row>
    <row r="159" spans="12:17" x14ac:dyDescent="0.2">
      <c r="L159" s="22"/>
      <c r="M159" s="30"/>
      <c r="N159" s="22"/>
      <c r="O159" s="30"/>
      <c r="P159" s="67"/>
      <c r="Q159" s="30"/>
    </row>
    <row r="160" spans="12:17" x14ac:dyDescent="0.2">
      <c r="L160" s="22"/>
      <c r="M160" s="30"/>
      <c r="N160" s="22"/>
      <c r="O160" s="30"/>
      <c r="P160" s="67"/>
      <c r="Q160" s="30"/>
    </row>
    <row r="161" spans="12:17" x14ac:dyDescent="0.2">
      <c r="L161" s="22"/>
      <c r="M161" s="30"/>
      <c r="N161" s="22"/>
      <c r="O161" s="30"/>
      <c r="P161" s="67"/>
      <c r="Q161" s="30"/>
    </row>
    <row r="162" spans="12:17" x14ac:dyDescent="0.2">
      <c r="L162" s="22"/>
      <c r="M162" s="30"/>
      <c r="N162" s="22"/>
      <c r="O162" s="30"/>
      <c r="P162" s="67"/>
      <c r="Q162" s="30"/>
    </row>
    <row r="163" spans="12:17" x14ac:dyDescent="0.2">
      <c r="L163" s="22"/>
      <c r="M163" s="30"/>
      <c r="N163" s="22"/>
      <c r="O163" s="30"/>
      <c r="P163" s="67"/>
      <c r="Q163" s="30"/>
    </row>
    <row r="164" spans="12:17" x14ac:dyDescent="0.2">
      <c r="L164" s="22"/>
      <c r="M164" s="30"/>
      <c r="N164" s="22"/>
      <c r="O164" s="30"/>
      <c r="P164" s="67"/>
      <c r="Q164" s="30"/>
    </row>
    <row r="165" spans="12:17" x14ac:dyDescent="0.2">
      <c r="L165" s="22"/>
      <c r="M165" s="30"/>
      <c r="N165" s="22"/>
      <c r="O165" s="30"/>
      <c r="P165" s="67"/>
      <c r="Q165" s="30"/>
    </row>
    <row r="166" spans="12:17" x14ac:dyDescent="0.2">
      <c r="L166" s="22"/>
      <c r="M166" s="30"/>
      <c r="N166" s="22"/>
      <c r="O166" s="30"/>
      <c r="P166" s="67"/>
      <c r="Q166" s="30"/>
    </row>
    <row r="167" spans="12:17" x14ac:dyDescent="0.2">
      <c r="L167" s="22"/>
      <c r="M167" s="30"/>
      <c r="N167" s="22"/>
      <c r="O167" s="30"/>
      <c r="P167" s="67"/>
      <c r="Q167" s="30"/>
    </row>
    <row r="168" spans="12:17" x14ac:dyDescent="0.2">
      <c r="L168" s="22"/>
      <c r="M168" s="30"/>
      <c r="N168" s="22"/>
      <c r="O168" s="30"/>
      <c r="P168" s="67"/>
      <c r="Q168" s="30"/>
    </row>
    <row r="169" spans="12:17" x14ac:dyDescent="0.2">
      <c r="L169" s="22"/>
      <c r="M169" s="30"/>
      <c r="N169" s="22"/>
      <c r="O169" s="30"/>
      <c r="P169" s="67"/>
      <c r="Q169" s="30"/>
    </row>
    <row r="170" spans="12:17" x14ac:dyDescent="0.2">
      <c r="L170" s="22"/>
      <c r="M170" s="30"/>
      <c r="N170" s="22"/>
      <c r="O170" s="30"/>
      <c r="P170" s="67"/>
      <c r="Q170" s="30"/>
    </row>
    <row r="171" spans="12:17" x14ac:dyDescent="0.2">
      <c r="L171" s="22"/>
      <c r="M171" s="30"/>
      <c r="N171" s="22"/>
      <c r="O171" s="30"/>
      <c r="P171" s="67"/>
      <c r="Q171" s="30"/>
    </row>
    <row r="172" spans="12:17" x14ac:dyDescent="0.2">
      <c r="L172" s="22"/>
      <c r="M172" s="30"/>
      <c r="N172" s="22"/>
      <c r="O172" s="30"/>
      <c r="P172" s="67"/>
      <c r="Q172" s="30"/>
    </row>
    <row r="173" spans="12:17" x14ac:dyDescent="0.2">
      <c r="L173" s="22"/>
      <c r="M173" s="30"/>
      <c r="N173" s="22"/>
      <c r="O173" s="30"/>
      <c r="P173" s="67"/>
      <c r="Q173" s="30"/>
    </row>
    <row r="174" spans="12:17" x14ac:dyDescent="0.2">
      <c r="L174" s="22"/>
      <c r="M174" s="30"/>
      <c r="N174" s="22"/>
      <c r="O174" s="30"/>
      <c r="P174" s="67"/>
      <c r="Q174" s="30"/>
    </row>
    <row r="175" spans="12:17" x14ac:dyDescent="0.2">
      <c r="L175" s="22"/>
      <c r="M175" s="30"/>
      <c r="N175" s="22"/>
      <c r="O175" s="30"/>
      <c r="P175" s="67"/>
      <c r="Q175" s="30"/>
    </row>
    <row r="176" spans="12:17" x14ac:dyDescent="0.2">
      <c r="L176" s="22"/>
      <c r="M176" s="30"/>
      <c r="N176" s="22"/>
      <c r="O176" s="30"/>
      <c r="P176" s="67"/>
      <c r="Q176" s="30"/>
    </row>
    <row r="177" spans="12:17" x14ac:dyDescent="0.2">
      <c r="L177" s="22"/>
      <c r="M177" s="30"/>
      <c r="N177" s="22"/>
      <c r="O177" s="30"/>
      <c r="P177" s="67"/>
      <c r="Q177" s="30"/>
    </row>
    <row r="178" spans="12:17" x14ac:dyDescent="0.2">
      <c r="L178" s="22"/>
      <c r="M178" s="30"/>
      <c r="N178" s="22"/>
      <c r="O178" s="30"/>
      <c r="P178" s="67"/>
      <c r="Q178" s="30"/>
    </row>
    <row r="179" spans="12:17" x14ac:dyDescent="0.2">
      <c r="L179" s="22"/>
      <c r="M179" s="30"/>
      <c r="N179" s="22"/>
      <c r="O179" s="30"/>
      <c r="P179" s="67"/>
      <c r="Q179" s="30"/>
    </row>
    <row r="180" spans="12:17" x14ac:dyDescent="0.2">
      <c r="L180" s="22"/>
      <c r="M180" s="30"/>
      <c r="N180" s="22"/>
      <c r="O180" s="30"/>
      <c r="P180" s="67"/>
      <c r="Q180" s="30"/>
    </row>
    <row r="181" spans="12:17" x14ac:dyDescent="0.2">
      <c r="L181" s="22"/>
      <c r="M181" s="30"/>
      <c r="N181" s="22"/>
      <c r="O181" s="30"/>
      <c r="P181" s="67"/>
      <c r="Q181" s="30"/>
    </row>
    <row r="182" spans="12:17" x14ac:dyDescent="0.2">
      <c r="L182" s="22"/>
      <c r="M182" s="30"/>
      <c r="N182" s="22"/>
      <c r="O182" s="30"/>
      <c r="P182" s="67"/>
      <c r="Q182" s="30"/>
    </row>
    <row r="183" spans="12:17" x14ac:dyDescent="0.2">
      <c r="L183" s="22"/>
      <c r="M183" s="30"/>
      <c r="N183" s="22"/>
      <c r="O183" s="30"/>
      <c r="P183" s="67"/>
      <c r="Q183" s="30"/>
    </row>
    <row r="184" spans="12:17" x14ac:dyDescent="0.2">
      <c r="L184" s="22"/>
      <c r="M184" s="30"/>
      <c r="N184" s="22"/>
      <c r="O184" s="30"/>
      <c r="P184" s="67"/>
      <c r="Q184" s="30"/>
    </row>
    <row r="185" spans="12:17" x14ac:dyDescent="0.2">
      <c r="L185" s="22"/>
      <c r="M185" s="30"/>
      <c r="N185" s="22"/>
      <c r="O185" s="30"/>
      <c r="P185" s="67"/>
      <c r="Q185" s="30"/>
    </row>
    <row r="186" spans="12:17" x14ac:dyDescent="0.2">
      <c r="L186" s="22"/>
      <c r="M186" s="30"/>
      <c r="N186" s="22"/>
      <c r="O186" s="30"/>
      <c r="P186" s="67"/>
      <c r="Q186" s="30"/>
    </row>
    <row r="187" spans="12:17" x14ac:dyDescent="0.2">
      <c r="L187" s="22"/>
      <c r="M187" s="30"/>
      <c r="N187" s="22"/>
      <c r="O187" s="30"/>
      <c r="P187" s="67"/>
      <c r="Q187" s="30"/>
    </row>
    <row r="188" spans="12:17" x14ac:dyDescent="0.2">
      <c r="L188" s="22"/>
      <c r="M188" s="30"/>
      <c r="N188" s="22"/>
      <c r="O188" s="30"/>
      <c r="P188" s="67"/>
      <c r="Q188" s="30"/>
    </row>
    <row r="189" spans="12:17" x14ac:dyDescent="0.2">
      <c r="L189" s="22"/>
      <c r="M189" s="30"/>
      <c r="N189" s="22"/>
      <c r="O189" s="30"/>
      <c r="P189" s="67"/>
      <c r="Q189" s="30"/>
    </row>
    <row r="190" spans="12:17" x14ac:dyDescent="0.2">
      <c r="L190" s="22"/>
      <c r="M190" s="30"/>
      <c r="N190" s="22"/>
      <c r="O190" s="30"/>
      <c r="P190" s="67"/>
      <c r="Q190" s="30"/>
    </row>
    <row r="191" spans="12:17" x14ac:dyDescent="0.2">
      <c r="L191" s="22"/>
      <c r="M191" s="30"/>
      <c r="N191" s="22"/>
      <c r="O191" s="30"/>
      <c r="P191" s="67"/>
      <c r="Q191" s="30"/>
    </row>
    <row r="192" spans="12:17" x14ac:dyDescent="0.2">
      <c r="L192" s="22"/>
      <c r="M192" s="30"/>
      <c r="N192" s="22"/>
      <c r="O192" s="30"/>
      <c r="P192" s="67"/>
      <c r="Q192" s="30"/>
    </row>
    <row r="193" spans="12:17" x14ac:dyDescent="0.2">
      <c r="L193" s="22"/>
      <c r="M193" s="30"/>
      <c r="N193" s="22"/>
      <c r="O193" s="30"/>
      <c r="P193" s="67"/>
      <c r="Q193" s="30"/>
    </row>
    <row r="194" spans="12:17" x14ac:dyDescent="0.2">
      <c r="L194" s="22"/>
      <c r="M194" s="30"/>
      <c r="N194" s="22"/>
      <c r="O194" s="30"/>
      <c r="P194" s="67"/>
      <c r="Q194" s="30"/>
    </row>
    <row r="195" spans="12:17" x14ac:dyDescent="0.2">
      <c r="L195" s="22"/>
      <c r="M195" s="30"/>
      <c r="N195" s="22"/>
      <c r="O195" s="30"/>
      <c r="P195" s="67"/>
      <c r="Q195" s="30"/>
    </row>
    <row r="196" spans="12:17" x14ac:dyDescent="0.2">
      <c r="L196" s="22"/>
      <c r="M196" s="30"/>
      <c r="N196" s="22"/>
      <c r="O196" s="30"/>
      <c r="P196" s="67"/>
      <c r="Q196" s="30"/>
    </row>
    <row r="197" spans="12:17" x14ac:dyDescent="0.2">
      <c r="L197" s="22"/>
      <c r="M197" s="30"/>
      <c r="N197" s="22"/>
      <c r="O197" s="30"/>
      <c r="P197" s="67"/>
      <c r="Q197" s="30"/>
    </row>
    <row r="198" spans="12:17" x14ac:dyDescent="0.2">
      <c r="L198" s="22"/>
      <c r="M198" s="30"/>
      <c r="N198" s="22"/>
      <c r="O198" s="30"/>
      <c r="P198" s="67"/>
      <c r="Q198" s="30"/>
    </row>
    <row r="199" spans="12:17" x14ac:dyDescent="0.2">
      <c r="L199" s="22"/>
      <c r="M199" s="30"/>
      <c r="N199" s="22"/>
      <c r="O199" s="30"/>
      <c r="P199" s="67"/>
      <c r="Q199" s="30"/>
    </row>
    <row r="200" spans="12:17" x14ac:dyDescent="0.2">
      <c r="L200" s="22"/>
      <c r="M200" s="30"/>
      <c r="N200" s="22"/>
      <c r="O200" s="30"/>
      <c r="P200" s="67"/>
      <c r="Q200" s="30"/>
    </row>
    <row r="201" spans="12:17" x14ac:dyDescent="0.2">
      <c r="L201" s="22"/>
      <c r="M201" s="30"/>
      <c r="N201" s="22"/>
      <c r="O201" s="30"/>
      <c r="P201" s="67"/>
      <c r="Q201" s="30"/>
    </row>
    <row r="202" spans="12:17" x14ac:dyDescent="0.2">
      <c r="L202" s="22"/>
      <c r="M202" s="30"/>
      <c r="N202" s="22"/>
      <c r="O202" s="30"/>
      <c r="P202" s="67"/>
      <c r="Q202" s="30"/>
    </row>
    <row r="203" spans="12:17" x14ac:dyDescent="0.2">
      <c r="L203" s="22"/>
      <c r="M203" s="30"/>
      <c r="N203" s="22"/>
      <c r="O203" s="30"/>
      <c r="P203" s="67"/>
      <c r="Q203" s="30"/>
    </row>
    <row r="204" spans="12:17" x14ac:dyDescent="0.2">
      <c r="L204" s="22"/>
      <c r="M204" s="30"/>
      <c r="N204" s="22"/>
      <c r="O204" s="30"/>
      <c r="P204" s="67"/>
      <c r="Q204" s="30"/>
    </row>
    <row r="205" spans="12:17" x14ac:dyDescent="0.2">
      <c r="L205" s="22"/>
      <c r="M205" s="30"/>
      <c r="N205" s="22"/>
      <c r="O205" s="30"/>
      <c r="P205" s="67"/>
      <c r="Q205" s="30"/>
    </row>
    <row r="206" spans="12:17" x14ac:dyDescent="0.2">
      <c r="L206" s="22"/>
      <c r="M206" s="30"/>
      <c r="N206" s="22"/>
      <c r="O206" s="30"/>
      <c r="P206" s="67"/>
      <c r="Q206" s="30"/>
    </row>
    <row r="207" spans="12:17" x14ac:dyDescent="0.2">
      <c r="L207" s="22"/>
      <c r="M207" s="30"/>
      <c r="N207" s="22"/>
      <c r="O207" s="30"/>
      <c r="P207" s="67"/>
      <c r="Q207" s="30"/>
    </row>
    <row r="208" spans="12:17" x14ac:dyDescent="0.2">
      <c r="L208" s="22"/>
      <c r="M208" s="30"/>
      <c r="N208" s="22"/>
      <c r="O208" s="30"/>
      <c r="P208" s="67"/>
      <c r="Q208" s="30"/>
    </row>
    <row r="209" spans="12:17" x14ac:dyDescent="0.2">
      <c r="L209" s="22"/>
      <c r="M209" s="30"/>
      <c r="N209" s="22"/>
      <c r="O209" s="30"/>
      <c r="P209" s="67"/>
      <c r="Q209" s="30"/>
    </row>
    <row r="210" spans="12:17" x14ac:dyDescent="0.2">
      <c r="L210" s="22"/>
      <c r="M210" s="30"/>
      <c r="N210" s="22"/>
      <c r="O210" s="30"/>
      <c r="P210" s="67"/>
      <c r="Q210" s="30"/>
    </row>
    <row r="211" spans="12:17" x14ac:dyDescent="0.2">
      <c r="L211" s="22"/>
      <c r="M211" s="30"/>
      <c r="N211" s="22"/>
      <c r="O211" s="30"/>
      <c r="P211" s="67"/>
      <c r="Q211" s="30"/>
    </row>
    <row r="212" spans="12:17" x14ac:dyDescent="0.2">
      <c r="L212" s="22"/>
      <c r="M212" s="30"/>
      <c r="N212" s="22"/>
      <c r="O212" s="30"/>
      <c r="P212" s="67"/>
      <c r="Q212" s="30"/>
    </row>
    <row r="213" spans="12:17" x14ac:dyDescent="0.2">
      <c r="L213" s="22"/>
      <c r="M213" s="30"/>
      <c r="N213" s="22"/>
      <c r="O213" s="30"/>
      <c r="P213" s="67"/>
      <c r="Q213" s="30"/>
    </row>
    <row r="214" spans="12:17" x14ac:dyDescent="0.2">
      <c r="L214" s="22"/>
      <c r="M214" s="30"/>
      <c r="N214" s="22"/>
      <c r="O214" s="30"/>
      <c r="P214" s="67"/>
      <c r="Q214" s="30"/>
    </row>
    <row r="215" spans="12:17" x14ac:dyDescent="0.2">
      <c r="L215" s="22"/>
      <c r="M215" s="30"/>
      <c r="N215" s="22"/>
      <c r="O215" s="30"/>
      <c r="P215" s="67"/>
      <c r="Q215" s="30"/>
    </row>
    <row r="216" spans="12:17" x14ac:dyDescent="0.2">
      <c r="L216" s="22"/>
      <c r="M216" s="30"/>
      <c r="N216" s="22"/>
      <c r="O216" s="30"/>
      <c r="P216" s="67"/>
      <c r="Q216" s="30"/>
    </row>
    <row r="217" spans="12:17" x14ac:dyDescent="0.2">
      <c r="L217" s="22"/>
      <c r="M217" s="30"/>
      <c r="N217" s="22"/>
      <c r="O217" s="30"/>
      <c r="P217" s="67"/>
      <c r="Q217" s="30"/>
    </row>
    <row r="218" spans="12:17" x14ac:dyDescent="0.2">
      <c r="L218" s="22"/>
      <c r="M218" s="30"/>
      <c r="N218" s="22"/>
      <c r="O218" s="30"/>
      <c r="P218" s="67"/>
      <c r="Q218" s="30"/>
    </row>
    <row r="219" spans="12:17" x14ac:dyDescent="0.2">
      <c r="L219" s="22"/>
      <c r="M219" s="30"/>
      <c r="N219" s="22"/>
      <c r="O219" s="30"/>
      <c r="P219" s="67"/>
      <c r="Q219" s="30"/>
    </row>
    <row r="220" spans="12:17" x14ac:dyDescent="0.2">
      <c r="L220" s="22"/>
      <c r="M220" s="30"/>
      <c r="N220" s="22"/>
      <c r="O220" s="30"/>
      <c r="P220" s="67"/>
      <c r="Q220" s="30"/>
    </row>
    <row r="221" spans="12:17" x14ac:dyDescent="0.2">
      <c r="L221" s="22"/>
      <c r="M221" s="30"/>
      <c r="N221" s="22"/>
      <c r="O221" s="30"/>
      <c r="P221" s="67"/>
      <c r="Q221" s="30"/>
    </row>
    <row r="222" spans="12:17" x14ac:dyDescent="0.2">
      <c r="L222" s="22"/>
      <c r="M222" s="30"/>
      <c r="N222" s="22"/>
      <c r="O222" s="30"/>
      <c r="P222" s="67"/>
      <c r="Q222" s="30"/>
    </row>
    <row r="223" spans="12:17" x14ac:dyDescent="0.2">
      <c r="L223" s="22"/>
      <c r="M223" s="30"/>
      <c r="N223" s="22"/>
      <c r="O223" s="30"/>
      <c r="P223" s="67"/>
      <c r="Q223" s="30"/>
    </row>
    <row r="224" spans="12:17" x14ac:dyDescent="0.2">
      <c r="L224" s="22"/>
      <c r="M224" s="30"/>
      <c r="N224" s="22"/>
      <c r="O224" s="30"/>
      <c r="P224" s="67"/>
      <c r="Q224" s="30"/>
    </row>
    <row r="225" spans="12:17" x14ac:dyDescent="0.2">
      <c r="L225" s="22"/>
      <c r="M225" s="30"/>
      <c r="N225" s="22"/>
      <c r="O225" s="30"/>
      <c r="P225" s="67"/>
      <c r="Q225" s="30"/>
    </row>
    <row r="226" spans="12:17" x14ac:dyDescent="0.2">
      <c r="L226" s="22"/>
      <c r="M226" s="30"/>
      <c r="N226" s="22"/>
      <c r="O226" s="30"/>
      <c r="P226" s="67"/>
      <c r="Q226" s="30"/>
    </row>
    <row r="227" spans="12:17" x14ac:dyDescent="0.2">
      <c r="L227" s="22"/>
      <c r="M227" s="30"/>
      <c r="N227" s="22"/>
      <c r="O227" s="30"/>
      <c r="P227" s="67"/>
      <c r="Q227" s="30"/>
    </row>
    <row r="228" spans="12:17" x14ac:dyDescent="0.2">
      <c r="L228" s="22"/>
      <c r="M228" s="30"/>
      <c r="N228" s="22"/>
      <c r="O228" s="30"/>
      <c r="P228" s="67"/>
      <c r="Q228" s="30"/>
    </row>
    <row r="229" spans="12:17" x14ac:dyDescent="0.2">
      <c r="L229" s="22"/>
      <c r="M229" s="30"/>
      <c r="N229" s="22"/>
      <c r="O229" s="30"/>
      <c r="P229" s="67"/>
      <c r="Q229" s="30"/>
    </row>
    <row r="230" spans="12:17" x14ac:dyDescent="0.2">
      <c r="L230" s="22"/>
      <c r="M230" s="30"/>
      <c r="N230" s="22"/>
      <c r="O230" s="30"/>
      <c r="P230" s="67"/>
      <c r="Q230" s="30"/>
    </row>
    <row r="231" spans="12:17" x14ac:dyDescent="0.2">
      <c r="L231" s="22"/>
      <c r="M231" s="30"/>
      <c r="N231" s="22"/>
      <c r="O231" s="30"/>
      <c r="P231" s="67"/>
      <c r="Q231" s="30"/>
    </row>
    <row r="232" spans="12:17" x14ac:dyDescent="0.2">
      <c r="L232" s="22"/>
      <c r="M232" s="30"/>
      <c r="N232" s="22"/>
      <c r="O232" s="30"/>
      <c r="P232" s="67"/>
      <c r="Q232" s="30"/>
    </row>
  </sheetData>
  <mergeCells count="3">
    <mergeCell ref="B55:I55"/>
    <mergeCell ref="B59:I59"/>
    <mergeCell ref="B63:I63"/>
  </mergeCells>
  <printOptions gridLines="1"/>
  <pageMargins left="0.39370078740157483" right="0.39370078740157483" top="0.39370078740157483" bottom="0.39370078740157483" header="0.51181102362204722" footer="0.51181102362204722"/>
  <pageSetup paperSize="9" scale="60" orientation="landscape" r:id="rId1"/>
  <headerFooter alignWithMargins="0">
    <oddHeader>&amp;LAeon Stocktake summary 2007&amp;RPreparer: KL 19/11/2007Reviewer: [                    ]5461-1: &amp;P/&amp;N</oddHeader>
    <oddFooter>&amp;LAeon Stores (HK) - 31.12.2007 (final audit) Period End: 31/12/2007&amp;R&amp;D &amp;T</oddFooter>
  </headerFooter>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21"/>
  <dimension ref="A1:I54"/>
  <sheetViews>
    <sheetView showGridLines="0" workbookViewId="0">
      <selection activeCell="B10" sqref="B10"/>
    </sheetView>
  </sheetViews>
  <sheetFormatPr defaultColWidth="8" defaultRowHeight="12.75" outlineLevelRow="1" x14ac:dyDescent="0.2"/>
  <cols>
    <col min="1" max="1" width="8" style="15" customWidth="1"/>
    <col min="2" max="7" width="8" style="16" customWidth="1"/>
    <col min="8" max="8" width="8" style="17" customWidth="1"/>
    <col min="9" max="9" width="8" style="77"/>
    <col min="10" max="16384" width="8" style="13"/>
  </cols>
  <sheetData>
    <row r="1" spans="1:9" x14ac:dyDescent="0.2">
      <c r="A1" s="14" t="s">
        <v>24</v>
      </c>
    </row>
    <row r="3" spans="1:9" ht="15" outlineLevel="1" x14ac:dyDescent="0.2">
      <c r="A3" s="15" t="s">
        <v>23</v>
      </c>
      <c r="B3" s="447" t="s">
        <v>171</v>
      </c>
      <c r="C3" s="448"/>
      <c r="D3" s="448"/>
      <c r="E3" s="448"/>
      <c r="F3" s="448"/>
      <c r="G3" s="448"/>
      <c r="H3" s="448"/>
    </row>
    <row r="5" spans="1:9" ht="27" customHeight="1" outlineLevel="1" x14ac:dyDescent="0.2">
      <c r="A5" s="15" t="s">
        <v>25</v>
      </c>
      <c r="B5" s="447" t="s">
        <v>270</v>
      </c>
      <c r="C5" s="448"/>
      <c r="D5" s="448"/>
      <c r="E5" s="448"/>
      <c r="F5" s="448"/>
      <c r="G5" s="448"/>
      <c r="H5" s="448"/>
      <c r="I5" s="78">
        <f>'Kornhill Jusco (OS) (PY)'!R54</f>
        <v>0</v>
      </c>
    </row>
    <row r="7" spans="1:9" ht="41.25" hidden="1" customHeight="1" outlineLevel="1" x14ac:dyDescent="0.2">
      <c r="A7" s="15" t="s">
        <v>26</v>
      </c>
      <c r="B7" s="447"/>
      <c r="C7" s="448"/>
      <c r="D7" s="448"/>
      <c r="E7" s="448"/>
      <c r="F7" s="448"/>
      <c r="G7" s="448"/>
      <c r="H7" s="448"/>
    </row>
    <row r="8" spans="1:9" collapsed="1" x14ac:dyDescent="0.2"/>
    <row r="9" spans="1:9" ht="41.25" hidden="1" customHeight="1" outlineLevel="1" x14ac:dyDescent="0.2">
      <c r="A9" s="15" t="s">
        <v>27</v>
      </c>
      <c r="B9" s="447"/>
      <c r="C9" s="448"/>
      <c r="D9" s="448"/>
      <c r="E9" s="448"/>
      <c r="F9" s="448"/>
      <c r="G9" s="448"/>
      <c r="H9" s="448"/>
    </row>
    <row r="10" spans="1:9" collapsed="1" x14ac:dyDescent="0.2"/>
    <row r="11" spans="1:9" ht="41.25" hidden="1" customHeight="1" outlineLevel="1" x14ac:dyDescent="0.2">
      <c r="A11" s="15" t="s">
        <v>28</v>
      </c>
      <c r="B11" s="447"/>
      <c r="C11" s="448"/>
      <c r="D11" s="448"/>
      <c r="E11" s="448"/>
      <c r="F11" s="448"/>
      <c r="G11" s="448"/>
      <c r="H11" s="448"/>
    </row>
    <row r="12" spans="1:9" collapsed="1" x14ac:dyDescent="0.2"/>
    <row r="13" spans="1:9" ht="41.25" hidden="1" customHeight="1" outlineLevel="1" x14ac:dyDescent="0.2">
      <c r="A13" s="15" t="s">
        <v>29</v>
      </c>
      <c r="B13" s="447"/>
      <c r="C13" s="448"/>
      <c r="D13" s="448"/>
      <c r="E13" s="448"/>
      <c r="F13" s="448"/>
      <c r="G13" s="448"/>
      <c r="H13" s="448"/>
    </row>
    <row r="14" spans="1:9" collapsed="1" x14ac:dyDescent="0.2"/>
    <row r="15" spans="1:9" ht="41.25" hidden="1" customHeight="1" outlineLevel="1" x14ac:dyDescent="0.2">
      <c r="A15" s="15" t="s">
        <v>30</v>
      </c>
      <c r="B15" s="447"/>
      <c r="C15" s="448"/>
      <c r="D15" s="448"/>
      <c r="E15" s="448"/>
      <c r="F15" s="448"/>
      <c r="G15" s="448"/>
      <c r="H15" s="448"/>
    </row>
    <row r="16" spans="1:9" collapsed="1" x14ac:dyDescent="0.2"/>
    <row r="17" spans="1:8" ht="41.25" hidden="1" customHeight="1" outlineLevel="1" x14ac:dyDescent="0.2">
      <c r="A17" s="15" t="s">
        <v>31</v>
      </c>
      <c r="B17" s="447"/>
      <c r="C17" s="448"/>
      <c r="D17" s="448"/>
      <c r="E17" s="448"/>
      <c r="F17" s="448"/>
      <c r="G17" s="448"/>
      <c r="H17" s="448"/>
    </row>
    <row r="18" spans="1:8" collapsed="1" x14ac:dyDescent="0.2"/>
    <row r="19" spans="1:8" ht="41.25" hidden="1" customHeight="1" outlineLevel="1" x14ac:dyDescent="0.2">
      <c r="A19" s="15" t="s">
        <v>32</v>
      </c>
      <c r="B19" s="447"/>
      <c r="C19" s="448"/>
      <c r="D19" s="448"/>
      <c r="E19" s="448"/>
      <c r="F19" s="448"/>
      <c r="G19" s="448"/>
      <c r="H19" s="448"/>
    </row>
    <row r="20" spans="1:8" collapsed="1" x14ac:dyDescent="0.2"/>
    <row r="21" spans="1:8" ht="41.25" hidden="1" customHeight="1" outlineLevel="1" x14ac:dyDescent="0.2">
      <c r="A21" s="15" t="s">
        <v>33</v>
      </c>
      <c r="B21" s="447"/>
      <c r="C21" s="448"/>
      <c r="D21" s="448"/>
      <c r="E21" s="448"/>
      <c r="F21" s="448"/>
      <c r="G21" s="448"/>
      <c r="H21" s="448"/>
    </row>
    <row r="22" spans="1:8" collapsed="1" x14ac:dyDescent="0.2"/>
    <row r="23" spans="1:8" ht="41.25" hidden="1" customHeight="1" outlineLevel="1" x14ac:dyDescent="0.2">
      <c r="A23" s="15" t="s">
        <v>34</v>
      </c>
      <c r="B23" s="447"/>
      <c r="C23" s="448"/>
      <c r="D23" s="448"/>
      <c r="E23" s="448"/>
      <c r="F23" s="448"/>
      <c r="G23" s="448"/>
      <c r="H23" s="448"/>
    </row>
    <row r="24" spans="1:8" collapsed="1" x14ac:dyDescent="0.2"/>
    <row r="25" spans="1:8" ht="41.25" hidden="1" customHeight="1" outlineLevel="1" x14ac:dyDescent="0.2">
      <c r="A25" s="15" t="s">
        <v>35</v>
      </c>
      <c r="B25" s="447"/>
      <c r="C25" s="448"/>
      <c r="D25" s="448"/>
      <c r="E25" s="448"/>
      <c r="F25" s="448"/>
      <c r="G25" s="448"/>
      <c r="H25" s="448"/>
    </row>
    <row r="26" spans="1:8" collapsed="1" x14ac:dyDescent="0.2"/>
    <row r="27" spans="1:8" ht="41.25" hidden="1" customHeight="1" outlineLevel="1" x14ac:dyDescent="0.2">
      <c r="A27" s="15" t="s">
        <v>36</v>
      </c>
      <c r="B27" s="447"/>
      <c r="C27" s="448"/>
      <c r="D27" s="448"/>
      <c r="E27" s="448"/>
      <c r="F27" s="448"/>
      <c r="G27" s="448"/>
      <c r="H27" s="448"/>
    </row>
    <row r="28" spans="1:8" collapsed="1" x14ac:dyDescent="0.2"/>
    <row r="29" spans="1:8" ht="41.25" hidden="1" customHeight="1" outlineLevel="1" x14ac:dyDescent="0.2">
      <c r="A29" s="15" t="s">
        <v>37</v>
      </c>
      <c r="B29" s="447"/>
      <c r="C29" s="448"/>
      <c r="D29" s="448"/>
      <c r="E29" s="448"/>
      <c r="F29" s="448"/>
      <c r="G29" s="448"/>
      <c r="H29" s="448"/>
    </row>
    <row r="30" spans="1:8" collapsed="1" x14ac:dyDescent="0.2"/>
    <row r="31" spans="1:8" ht="41.25" hidden="1" customHeight="1" outlineLevel="1" x14ac:dyDescent="0.2">
      <c r="A31" s="15" t="s">
        <v>38</v>
      </c>
      <c r="B31" s="447"/>
      <c r="C31" s="448"/>
      <c r="D31" s="448"/>
      <c r="E31" s="448"/>
      <c r="F31" s="448"/>
      <c r="G31" s="448"/>
      <c r="H31" s="448"/>
    </row>
    <row r="32" spans="1:8" collapsed="1" x14ac:dyDescent="0.2"/>
    <row r="33" spans="1:8" ht="41.25" hidden="1" customHeight="1" outlineLevel="1" x14ac:dyDescent="0.2">
      <c r="A33" s="15" t="s">
        <v>39</v>
      </c>
      <c r="B33" s="447"/>
      <c r="C33" s="448"/>
      <c r="D33" s="448"/>
      <c r="E33" s="448"/>
      <c r="F33" s="448"/>
      <c r="G33" s="448"/>
      <c r="H33" s="448"/>
    </row>
    <row r="34" spans="1:8" collapsed="1" x14ac:dyDescent="0.2"/>
    <row r="35" spans="1:8" ht="41.25" hidden="1" customHeight="1" outlineLevel="1" x14ac:dyDescent="0.2">
      <c r="A35" s="15" t="s">
        <v>40</v>
      </c>
      <c r="B35" s="447"/>
      <c r="C35" s="448"/>
      <c r="D35" s="448"/>
      <c r="E35" s="448"/>
      <c r="F35" s="448"/>
      <c r="G35" s="448"/>
      <c r="H35" s="448"/>
    </row>
    <row r="36" spans="1:8" collapsed="1" x14ac:dyDescent="0.2"/>
    <row r="37" spans="1:8" ht="41.25" hidden="1" customHeight="1" outlineLevel="1" x14ac:dyDescent="0.2">
      <c r="A37" s="15" t="s">
        <v>41</v>
      </c>
      <c r="B37" s="447"/>
      <c r="C37" s="448"/>
      <c r="D37" s="448"/>
      <c r="E37" s="448"/>
      <c r="F37" s="448"/>
      <c r="G37" s="448"/>
      <c r="H37" s="448"/>
    </row>
    <row r="38" spans="1:8" collapsed="1" x14ac:dyDescent="0.2"/>
    <row r="39" spans="1:8" ht="41.25" hidden="1" customHeight="1" outlineLevel="1" x14ac:dyDescent="0.2">
      <c r="A39" s="15" t="s">
        <v>42</v>
      </c>
      <c r="B39" s="447"/>
      <c r="C39" s="448"/>
      <c r="D39" s="448"/>
      <c r="E39" s="448"/>
      <c r="F39" s="448"/>
      <c r="G39" s="448"/>
      <c r="H39" s="448"/>
    </row>
    <row r="40" spans="1:8" collapsed="1" x14ac:dyDescent="0.2"/>
    <row r="41" spans="1:8" ht="41.25" hidden="1" customHeight="1" outlineLevel="1" x14ac:dyDescent="0.2">
      <c r="A41" s="15" t="s">
        <v>43</v>
      </c>
      <c r="B41" s="447"/>
      <c r="C41" s="448"/>
      <c r="D41" s="448"/>
      <c r="E41" s="448"/>
      <c r="F41" s="448"/>
      <c r="G41" s="448"/>
      <c r="H41" s="448"/>
    </row>
    <row r="42" spans="1:8" collapsed="1" x14ac:dyDescent="0.2"/>
    <row r="43" spans="1:8" ht="41.25" hidden="1" customHeight="1" outlineLevel="1" x14ac:dyDescent="0.2">
      <c r="A43" s="15" t="s">
        <v>44</v>
      </c>
      <c r="B43" s="447"/>
      <c r="C43" s="448"/>
      <c r="D43" s="448"/>
      <c r="E43" s="448"/>
      <c r="F43" s="448"/>
      <c r="G43" s="448"/>
      <c r="H43" s="448"/>
    </row>
    <row r="44" spans="1:8" collapsed="1" x14ac:dyDescent="0.2"/>
    <row r="45" spans="1:8" ht="41.25" hidden="1" customHeight="1" outlineLevel="1" x14ac:dyDescent="0.2">
      <c r="A45" s="15" t="s">
        <v>45</v>
      </c>
      <c r="B45" s="447"/>
      <c r="C45" s="448"/>
      <c r="D45" s="448"/>
      <c r="E45" s="448"/>
      <c r="F45" s="448"/>
      <c r="G45" s="448"/>
      <c r="H45" s="448"/>
    </row>
    <row r="46" spans="1:8" collapsed="1" x14ac:dyDescent="0.2"/>
    <row r="47" spans="1:8" ht="41.25" hidden="1" customHeight="1" outlineLevel="1" x14ac:dyDescent="0.2">
      <c r="A47" s="15" t="s">
        <v>46</v>
      </c>
      <c r="B47" s="447"/>
      <c r="C47" s="448"/>
      <c r="D47" s="448"/>
      <c r="E47" s="448"/>
      <c r="F47" s="448"/>
      <c r="G47" s="448"/>
      <c r="H47" s="448"/>
    </row>
    <row r="48" spans="1:8" collapsed="1" x14ac:dyDescent="0.2"/>
    <row r="49" spans="1:8" ht="41.25" hidden="1" customHeight="1" outlineLevel="1" x14ac:dyDescent="0.2">
      <c r="A49" s="15" t="s">
        <v>47</v>
      </c>
      <c r="B49" s="447"/>
      <c r="C49" s="448"/>
      <c r="D49" s="448"/>
      <c r="E49" s="448"/>
      <c r="F49" s="448"/>
      <c r="G49" s="448"/>
      <c r="H49" s="448"/>
    </row>
    <row r="50" spans="1:8" collapsed="1" x14ac:dyDescent="0.2"/>
    <row r="51" spans="1:8" ht="41.25" hidden="1" customHeight="1" outlineLevel="1" x14ac:dyDescent="0.2">
      <c r="A51" s="15" t="s">
        <v>48</v>
      </c>
      <c r="B51" s="447"/>
      <c r="C51" s="448"/>
      <c r="D51" s="448"/>
      <c r="E51" s="448"/>
      <c r="F51" s="448"/>
      <c r="G51" s="448"/>
      <c r="H51" s="448"/>
    </row>
    <row r="52" spans="1:8" collapsed="1" x14ac:dyDescent="0.2"/>
    <row r="53" spans="1:8" ht="41.25" hidden="1" customHeight="1" outlineLevel="1" x14ac:dyDescent="0.2">
      <c r="A53" s="15" t="s">
        <v>49</v>
      </c>
      <c r="B53" s="447"/>
      <c r="C53" s="448"/>
      <c r="D53" s="448"/>
      <c r="E53" s="448"/>
      <c r="F53" s="448"/>
      <c r="G53" s="448"/>
      <c r="H53" s="448"/>
    </row>
    <row r="54" spans="1:8" collapsed="1" x14ac:dyDescent="0.2"/>
  </sheetData>
  <mergeCells count="26">
    <mergeCell ref="B3:H3"/>
    <mergeCell ref="B5:H5"/>
    <mergeCell ref="B7:H7"/>
    <mergeCell ref="B9:H9"/>
    <mergeCell ref="B11:H11"/>
    <mergeCell ref="B13:H13"/>
    <mergeCell ref="B15:H15"/>
    <mergeCell ref="B17:H17"/>
    <mergeCell ref="B19:H19"/>
    <mergeCell ref="B21:H21"/>
    <mergeCell ref="B23:H23"/>
    <mergeCell ref="B25:H25"/>
    <mergeCell ref="B27:H27"/>
    <mergeCell ref="B29:H29"/>
    <mergeCell ref="B31:H31"/>
    <mergeCell ref="B33:H33"/>
    <mergeCell ref="B35:H35"/>
    <mergeCell ref="B37:H37"/>
    <mergeCell ref="B39:H39"/>
    <mergeCell ref="B41:H41"/>
    <mergeCell ref="B51:H51"/>
    <mergeCell ref="B53:H53"/>
    <mergeCell ref="B43:H43"/>
    <mergeCell ref="B45:H45"/>
    <mergeCell ref="B47:H47"/>
    <mergeCell ref="B49:H49"/>
  </mergeCells>
  <phoneticPr fontId="7" type="noConversion"/>
  <pageMargins left="0.75" right="0.75" top="1" bottom="1" header="0.5" footer="0.5"/>
  <pageSetup paperSize="9" orientation="portrait" horizontalDpi="300" verticalDpi="300" copies="0"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E86A0-EC1A-475D-A4C8-9FFF156AA730}">
  <dimension ref="A1:K83"/>
  <sheetViews>
    <sheetView showGridLines="0" zoomScale="70" zoomScaleNormal="70" workbookViewId="0">
      <selection activeCell="E25" sqref="E25"/>
    </sheetView>
  </sheetViews>
  <sheetFormatPr defaultColWidth="8.875" defaultRowHeight="15" x14ac:dyDescent="0.25"/>
  <cols>
    <col min="1" max="1" width="8.875" style="403"/>
    <col min="2" max="2" width="24.125" style="403" customWidth="1"/>
    <col min="3" max="3" width="20.5" style="403" customWidth="1"/>
    <col min="4" max="4" width="16.125" style="403" customWidth="1"/>
    <col min="5" max="5" width="16.625" style="403" customWidth="1"/>
    <col min="6" max="6" width="23" style="403" customWidth="1"/>
    <col min="7" max="7" width="11.875" style="403" bestFit="1" customWidth="1"/>
    <col min="8" max="8" width="19.875" style="403" customWidth="1"/>
    <col min="9" max="9" width="18.5" style="403" customWidth="1"/>
    <col min="10" max="10" width="17.5" style="403" customWidth="1"/>
    <col min="11" max="11" width="21.5" style="403" customWidth="1"/>
    <col min="12" max="12" width="10.25" style="403" customWidth="1"/>
    <col min="13" max="16384" width="8.875" style="403"/>
  </cols>
  <sheetData>
    <row r="1" spans="1:11" ht="18.75" x14ac:dyDescent="0.25">
      <c r="A1" s="431" t="s">
        <v>633</v>
      </c>
      <c r="B1" s="431"/>
      <c r="C1" s="431"/>
      <c r="D1" s="431"/>
      <c r="E1" s="431"/>
      <c r="F1" s="431"/>
      <c r="G1" s="431"/>
      <c r="H1" s="431"/>
      <c r="I1" s="431"/>
      <c r="J1" s="431"/>
      <c r="K1" s="431"/>
    </row>
    <row r="4" spans="1:11" x14ac:dyDescent="0.25">
      <c r="A4" s="432" t="s">
        <v>1</v>
      </c>
      <c r="B4" s="433"/>
      <c r="C4" s="226" t="s">
        <v>364</v>
      </c>
    </row>
    <row r="5" spans="1:11" x14ac:dyDescent="0.25">
      <c r="A5" s="432" t="s">
        <v>2</v>
      </c>
      <c r="B5" s="433"/>
      <c r="C5" s="226" t="s">
        <v>365</v>
      </c>
    </row>
    <row r="6" spans="1:11" x14ac:dyDescent="0.25">
      <c r="A6" s="432" t="s">
        <v>0</v>
      </c>
      <c r="B6" s="433"/>
      <c r="C6" s="319">
        <v>44384</v>
      </c>
    </row>
    <row r="7" spans="1:11" x14ac:dyDescent="0.25">
      <c r="A7" s="432" t="s">
        <v>3</v>
      </c>
      <c r="B7" s="433"/>
      <c r="C7" s="226" t="s">
        <v>634</v>
      </c>
    </row>
    <row r="9" spans="1:11" x14ac:dyDescent="0.25">
      <c r="A9" s="429" t="s">
        <v>631</v>
      </c>
      <c r="B9" s="430"/>
      <c r="C9" s="430"/>
      <c r="D9" s="430"/>
      <c r="E9" s="430"/>
      <c r="F9" s="430"/>
      <c r="G9" s="430"/>
      <c r="H9" s="430"/>
      <c r="I9" s="430"/>
      <c r="J9" s="430"/>
      <c r="K9" s="430"/>
    </row>
    <row r="10" spans="1:11" s="414" customFormat="1" ht="45" x14ac:dyDescent="0.25">
      <c r="A10" s="305" t="s">
        <v>6</v>
      </c>
      <c r="B10" s="306" t="s">
        <v>278</v>
      </c>
      <c r="C10" s="306" t="s">
        <v>279</v>
      </c>
      <c r="D10" s="307" t="s">
        <v>280</v>
      </c>
      <c r="E10" s="308" t="s">
        <v>274</v>
      </c>
      <c r="F10" s="308" t="s">
        <v>281</v>
      </c>
      <c r="G10" s="302" t="s">
        <v>627</v>
      </c>
      <c r="H10" s="307" t="s">
        <v>474</v>
      </c>
      <c r="I10" s="309" t="s">
        <v>475</v>
      </c>
      <c r="J10" s="310" t="s">
        <v>629</v>
      </c>
      <c r="K10" s="311" t="s">
        <v>630</v>
      </c>
    </row>
    <row r="11" spans="1:11" s="420" customFormat="1" x14ac:dyDescent="0.25">
      <c r="A11" s="415">
        <v>1</v>
      </c>
      <c r="B11" s="296" t="s">
        <v>282</v>
      </c>
      <c r="C11" s="416" t="s">
        <v>282</v>
      </c>
      <c r="D11" s="296" t="s">
        <v>553</v>
      </c>
      <c r="E11" s="296" t="s">
        <v>442</v>
      </c>
      <c r="F11" s="296" t="s">
        <v>283</v>
      </c>
      <c r="G11" s="417">
        <v>1724</v>
      </c>
      <c r="H11" s="417">
        <v>57682</v>
      </c>
      <c r="I11" s="417">
        <v>57682</v>
      </c>
      <c r="J11" s="418">
        <v>0</v>
      </c>
      <c r="K11" s="419">
        <v>55958</v>
      </c>
    </row>
    <row r="12" spans="1:11" s="420" customFormat="1" x14ac:dyDescent="0.25">
      <c r="A12" s="421">
        <v>2</v>
      </c>
      <c r="B12" s="296" t="s">
        <v>282</v>
      </c>
      <c r="C12" s="416" t="s">
        <v>282</v>
      </c>
      <c r="D12" s="296" t="s">
        <v>476</v>
      </c>
      <c r="E12" s="296" t="s">
        <v>442</v>
      </c>
      <c r="F12" s="296" t="s">
        <v>283</v>
      </c>
      <c r="G12" s="422"/>
      <c r="H12" s="417">
        <v>42342</v>
      </c>
      <c r="I12" s="417">
        <v>42342</v>
      </c>
      <c r="J12" s="418">
        <v>0</v>
      </c>
      <c r="K12" s="419">
        <v>42342</v>
      </c>
    </row>
    <row r="13" spans="1:11" s="420" customFormat="1" x14ac:dyDescent="0.25">
      <c r="A13" s="415">
        <v>3</v>
      </c>
      <c r="B13" s="296" t="s">
        <v>282</v>
      </c>
      <c r="C13" s="416" t="s">
        <v>282</v>
      </c>
      <c r="D13" s="296" t="s">
        <v>477</v>
      </c>
      <c r="E13" s="296" t="s">
        <v>442</v>
      </c>
      <c r="F13" s="296" t="s">
        <v>283</v>
      </c>
      <c r="G13" s="417">
        <v>32704</v>
      </c>
      <c r="H13" s="417">
        <v>32664</v>
      </c>
      <c r="I13" s="417">
        <v>32664</v>
      </c>
      <c r="J13" s="418">
        <v>0</v>
      </c>
      <c r="K13" s="419">
        <v>-40</v>
      </c>
    </row>
    <row r="14" spans="1:11" s="420" customFormat="1" x14ac:dyDescent="0.25">
      <c r="A14" s="415">
        <v>4</v>
      </c>
      <c r="B14" s="296" t="s">
        <v>282</v>
      </c>
      <c r="C14" s="416" t="s">
        <v>282</v>
      </c>
      <c r="D14" s="296" t="s">
        <v>438</v>
      </c>
      <c r="E14" s="296" t="s">
        <v>437</v>
      </c>
      <c r="F14" s="296" t="s">
        <v>283</v>
      </c>
      <c r="G14" s="417">
        <v>136427.85800000001</v>
      </c>
      <c r="H14" s="417">
        <v>172906.96999999997</v>
      </c>
      <c r="I14" s="417">
        <v>172906.96999999997</v>
      </c>
      <c r="J14" s="418">
        <v>0</v>
      </c>
      <c r="K14" s="419">
        <v>36479.111999999965</v>
      </c>
    </row>
    <row r="15" spans="1:11" s="420" customFormat="1" x14ac:dyDescent="0.25">
      <c r="A15" s="415">
        <v>5</v>
      </c>
      <c r="B15" s="296" t="s">
        <v>282</v>
      </c>
      <c r="C15" s="416" t="s">
        <v>282</v>
      </c>
      <c r="D15" s="296" t="s">
        <v>444</v>
      </c>
      <c r="E15" s="296" t="s">
        <v>442</v>
      </c>
      <c r="F15" s="296" t="s">
        <v>283</v>
      </c>
      <c r="G15" s="417">
        <v>80399</v>
      </c>
      <c r="H15" s="417">
        <v>64730</v>
      </c>
      <c r="I15" s="417">
        <v>64730</v>
      </c>
      <c r="J15" s="418">
        <v>0</v>
      </c>
      <c r="K15" s="419">
        <v>-15669</v>
      </c>
    </row>
    <row r="16" spans="1:11" s="420" customFormat="1" x14ac:dyDescent="0.25">
      <c r="A16" s="421">
        <v>6</v>
      </c>
      <c r="B16" s="296" t="s">
        <v>282</v>
      </c>
      <c r="C16" s="416" t="s">
        <v>282</v>
      </c>
      <c r="D16" s="296" t="s">
        <v>478</v>
      </c>
      <c r="E16" s="296" t="s">
        <v>437</v>
      </c>
      <c r="F16" s="296" t="s">
        <v>283</v>
      </c>
      <c r="G16" s="422"/>
      <c r="H16" s="417">
        <v>53334.16</v>
      </c>
      <c r="I16" s="417">
        <v>53334.16</v>
      </c>
      <c r="J16" s="418">
        <v>0</v>
      </c>
      <c r="K16" s="419">
        <v>53334.16</v>
      </c>
    </row>
    <row r="17" spans="1:11" s="420" customFormat="1" x14ac:dyDescent="0.25">
      <c r="A17" s="415">
        <v>7</v>
      </c>
      <c r="B17" s="321" t="s">
        <v>483</v>
      </c>
      <c r="C17" s="331" t="s">
        <v>480</v>
      </c>
      <c r="D17" s="321" t="s">
        <v>551</v>
      </c>
      <c r="E17" s="321" t="s">
        <v>437</v>
      </c>
      <c r="F17" s="321" t="s">
        <v>287</v>
      </c>
      <c r="G17" s="422"/>
      <c r="H17" s="423">
        <v>3936</v>
      </c>
      <c r="I17" s="423">
        <v>3936</v>
      </c>
      <c r="J17" s="424">
        <v>0</v>
      </c>
      <c r="K17" s="425">
        <v>3936</v>
      </c>
    </row>
    <row r="18" spans="1:11" s="420" customFormat="1" x14ac:dyDescent="0.25">
      <c r="A18" s="415">
        <v>8</v>
      </c>
      <c r="B18" s="296" t="s">
        <v>492</v>
      </c>
      <c r="C18" s="416" t="s">
        <v>480</v>
      </c>
      <c r="D18" s="296" t="s">
        <v>554</v>
      </c>
      <c r="E18" s="296" t="s">
        <v>437</v>
      </c>
      <c r="F18" s="296" t="s">
        <v>283</v>
      </c>
      <c r="G18" s="417">
        <v>2961</v>
      </c>
      <c r="H18" s="417">
        <v>7281</v>
      </c>
      <c r="I18" s="417">
        <v>7281</v>
      </c>
      <c r="J18" s="418">
        <v>0</v>
      </c>
      <c r="K18" s="419">
        <v>4320</v>
      </c>
    </row>
    <row r="19" spans="1:11" s="420" customFormat="1" x14ac:dyDescent="0.25">
      <c r="A19" s="421">
        <v>9</v>
      </c>
      <c r="B19" s="296" t="s">
        <v>484</v>
      </c>
      <c r="C19" s="416" t="s">
        <v>480</v>
      </c>
      <c r="D19" s="296" t="s">
        <v>554</v>
      </c>
      <c r="E19" s="296" t="s">
        <v>437</v>
      </c>
      <c r="F19" s="296" t="s">
        <v>482</v>
      </c>
      <c r="G19" s="417">
        <v>1477000</v>
      </c>
      <c r="H19" s="417">
        <v>2417000</v>
      </c>
      <c r="I19" s="417">
        <v>2417000</v>
      </c>
      <c r="J19" s="418">
        <v>0</v>
      </c>
      <c r="K19" s="419">
        <v>940000</v>
      </c>
    </row>
    <row r="20" spans="1:11" s="420" customFormat="1" ht="30" x14ac:dyDescent="0.25">
      <c r="A20" s="415">
        <v>10</v>
      </c>
      <c r="B20" s="321" t="s">
        <v>545</v>
      </c>
      <c r="C20" s="331" t="s">
        <v>480</v>
      </c>
      <c r="D20" s="321" t="s">
        <v>555</v>
      </c>
      <c r="E20" s="321" t="s">
        <v>437</v>
      </c>
      <c r="F20" s="321" t="s">
        <v>482</v>
      </c>
      <c r="G20" s="422"/>
      <c r="H20" s="423">
        <v>3623.77</v>
      </c>
      <c r="I20" s="423">
        <v>3623.77</v>
      </c>
      <c r="J20" s="424">
        <v>0</v>
      </c>
      <c r="K20" s="425">
        <v>3623.77</v>
      </c>
    </row>
    <row r="21" spans="1:11" s="420" customFormat="1" x14ac:dyDescent="0.25">
      <c r="A21" s="415">
        <v>11</v>
      </c>
      <c r="B21" s="296" t="s">
        <v>484</v>
      </c>
      <c r="C21" s="416" t="s">
        <v>480</v>
      </c>
      <c r="D21" s="296" t="s">
        <v>555</v>
      </c>
      <c r="E21" s="296" t="s">
        <v>437</v>
      </c>
      <c r="F21" s="296" t="s">
        <v>482</v>
      </c>
      <c r="G21" s="417">
        <v>1746000</v>
      </c>
      <c r="H21" s="417">
        <v>4960000</v>
      </c>
      <c r="I21" s="417">
        <v>4960000</v>
      </c>
      <c r="J21" s="418">
        <v>0</v>
      </c>
      <c r="K21" s="419">
        <v>3214000</v>
      </c>
    </row>
    <row r="22" spans="1:11" s="420" customFormat="1" x14ac:dyDescent="0.25">
      <c r="A22" s="415">
        <v>12</v>
      </c>
      <c r="B22" s="321" t="s">
        <v>556</v>
      </c>
      <c r="C22" s="331" t="s">
        <v>480</v>
      </c>
      <c r="D22" s="321" t="s">
        <v>557</v>
      </c>
      <c r="E22" s="321" t="s">
        <v>442</v>
      </c>
      <c r="F22" s="321" t="s">
        <v>287</v>
      </c>
      <c r="G22" s="422"/>
      <c r="H22" s="423">
        <v>41287</v>
      </c>
      <c r="I22" s="423">
        <v>41287</v>
      </c>
      <c r="J22" s="424">
        <v>0</v>
      </c>
      <c r="K22" s="425">
        <v>41287</v>
      </c>
    </row>
    <row r="23" spans="1:11" s="420" customFormat="1" x14ac:dyDescent="0.25">
      <c r="A23" s="421">
        <v>13</v>
      </c>
      <c r="B23" s="321" t="s">
        <v>558</v>
      </c>
      <c r="C23" s="331" t="s">
        <v>480</v>
      </c>
      <c r="D23" s="321" t="s">
        <v>557</v>
      </c>
      <c r="E23" s="321" t="s">
        <v>442</v>
      </c>
      <c r="F23" s="321" t="s">
        <v>287</v>
      </c>
      <c r="G23" s="422"/>
      <c r="H23" s="423">
        <v>20235</v>
      </c>
      <c r="I23" s="423">
        <v>20235</v>
      </c>
      <c r="J23" s="424">
        <v>0</v>
      </c>
      <c r="K23" s="425">
        <v>20235</v>
      </c>
    </row>
    <row r="24" spans="1:11" s="420" customFormat="1" x14ac:dyDescent="0.25">
      <c r="A24" s="415">
        <v>14</v>
      </c>
      <c r="B24" s="296" t="s">
        <v>479</v>
      </c>
      <c r="C24" s="416" t="s">
        <v>480</v>
      </c>
      <c r="D24" s="296" t="s">
        <v>481</v>
      </c>
      <c r="E24" s="296" t="s">
        <v>442</v>
      </c>
      <c r="F24" s="296" t="s">
        <v>482</v>
      </c>
      <c r="G24" s="422"/>
      <c r="H24" s="417">
        <v>145000</v>
      </c>
      <c r="I24" s="417">
        <v>145000</v>
      </c>
      <c r="J24" s="418">
        <v>0</v>
      </c>
      <c r="K24" s="419">
        <v>145000</v>
      </c>
    </row>
    <row r="25" spans="1:11" s="420" customFormat="1" x14ac:dyDescent="0.25">
      <c r="A25" s="415">
        <v>15</v>
      </c>
      <c r="B25" s="296" t="s">
        <v>483</v>
      </c>
      <c r="C25" s="416" t="s">
        <v>480</v>
      </c>
      <c r="D25" s="296" t="s">
        <v>481</v>
      </c>
      <c r="E25" s="296" t="s">
        <v>442</v>
      </c>
      <c r="F25" s="296" t="s">
        <v>287</v>
      </c>
      <c r="G25" s="422"/>
      <c r="H25" s="417">
        <v>1674</v>
      </c>
      <c r="I25" s="417">
        <v>1674</v>
      </c>
      <c r="J25" s="418">
        <v>0</v>
      </c>
      <c r="K25" s="419">
        <v>1674</v>
      </c>
    </row>
    <row r="26" spans="1:11" s="420" customFormat="1" x14ac:dyDescent="0.25">
      <c r="A26" s="421">
        <v>16</v>
      </c>
      <c r="B26" s="296" t="s">
        <v>484</v>
      </c>
      <c r="C26" s="416" t="s">
        <v>480</v>
      </c>
      <c r="D26" s="296" t="s">
        <v>481</v>
      </c>
      <c r="E26" s="296" t="s">
        <v>442</v>
      </c>
      <c r="F26" s="296" t="s">
        <v>482</v>
      </c>
      <c r="G26" s="417">
        <v>1245000</v>
      </c>
      <c r="H26" s="417">
        <v>1617000</v>
      </c>
      <c r="I26" s="417">
        <v>1617000</v>
      </c>
      <c r="J26" s="418">
        <v>0</v>
      </c>
      <c r="K26" s="419">
        <v>372000</v>
      </c>
    </row>
    <row r="27" spans="1:11" s="420" customFormat="1" x14ac:dyDescent="0.25">
      <c r="A27" s="415">
        <v>17</v>
      </c>
      <c r="B27" s="296" t="s">
        <v>485</v>
      </c>
      <c r="C27" s="416" t="s">
        <v>480</v>
      </c>
      <c r="D27" s="296" t="s">
        <v>486</v>
      </c>
      <c r="E27" s="296" t="s">
        <v>442</v>
      </c>
      <c r="F27" s="296" t="s">
        <v>287</v>
      </c>
      <c r="G27" s="423">
        <v>6534</v>
      </c>
      <c r="H27" s="417">
        <v>8134</v>
      </c>
      <c r="I27" s="417">
        <v>8134</v>
      </c>
      <c r="J27" s="418">
        <v>0</v>
      </c>
      <c r="K27" s="419">
        <v>1600</v>
      </c>
    </row>
    <row r="28" spans="1:11" s="420" customFormat="1" x14ac:dyDescent="0.25">
      <c r="A28" s="415">
        <v>18</v>
      </c>
      <c r="B28" s="296" t="s">
        <v>484</v>
      </c>
      <c r="C28" s="416" t="s">
        <v>480</v>
      </c>
      <c r="D28" s="296" t="s">
        <v>487</v>
      </c>
      <c r="E28" s="296" t="s">
        <v>442</v>
      </c>
      <c r="F28" s="296" t="s">
        <v>482</v>
      </c>
      <c r="G28" s="422"/>
      <c r="H28" s="417">
        <v>631000</v>
      </c>
      <c r="I28" s="417">
        <v>631000</v>
      </c>
      <c r="J28" s="418">
        <v>0</v>
      </c>
      <c r="K28" s="419">
        <v>631000</v>
      </c>
    </row>
    <row r="29" spans="1:11" s="420" customFormat="1" x14ac:dyDescent="0.25">
      <c r="A29" s="415">
        <v>19</v>
      </c>
      <c r="B29" s="296" t="s">
        <v>499</v>
      </c>
      <c r="C29" s="416" t="s">
        <v>480</v>
      </c>
      <c r="D29" s="296" t="s">
        <v>500</v>
      </c>
      <c r="E29" s="296" t="s">
        <v>442</v>
      </c>
      <c r="F29" s="296" t="s">
        <v>287</v>
      </c>
      <c r="G29" s="422"/>
      <c r="H29" s="417">
        <v>5106</v>
      </c>
      <c r="I29" s="417">
        <v>5106</v>
      </c>
      <c r="J29" s="418">
        <v>0</v>
      </c>
      <c r="K29" s="419">
        <v>5106</v>
      </c>
    </row>
    <row r="30" spans="1:11" s="420" customFormat="1" x14ac:dyDescent="0.25">
      <c r="A30" s="421">
        <v>20</v>
      </c>
      <c r="B30" s="296" t="s">
        <v>483</v>
      </c>
      <c r="C30" s="416" t="s">
        <v>480</v>
      </c>
      <c r="D30" s="296" t="s">
        <v>500</v>
      </c>
      <c r="E30" s="296" t="s">
        <v>442</v>
      </c>
      <c r="F30" s="296" t="s">
        <v>287</v>
      </c>
      <c r="G30" s="417">
        <v>300</v>
      </c>
      <c r="H30" s="417">
        <v>569</v>
      </c>
      <c r="I30" s="417">
        <v>569</v>
      </c>
      <c r="J30" s="418">
        <v>0</v>
      </c>
      <c r="K30" s="419">
        <v>269</v>
      </c>
    </row>
    <row r="31" spans="1:11" s="420" customFormat="1" x14ac:dyDescent="0.25">
      <c r="A31" s="415">
        <v>21</v>
      </c>
      <c r="B31" s="296" t="s">
        <v>501</v>
      </c>
      <c r="C31" s="416" t="s">
        <v>480</v>
      </c>
      <c r="D31" s="296" t="s">
        <v>502</v>
      </c>
      <c r="E31" s="296" t="s">
        <v>442</v>
      </c>
      <c r="F31" s="296" t="s">
        <v>287</v>
      </c>
      <c r="G31" s="422"/>
      <c r="H31" s="417">
        <v>22894</v>
      </c>
      <c r="I31" s="417">
        <v>22894</v>
      </c>
      <c r="J31" s="418">
        <v>0</v>
      </c>
      <c r="K31" s="419">
        <v>22894</v>
      </c>
    </row>
    <row r="32" spans="1:11" s="420" customFormat="1" x14ac:dyDescent="0.25">
      <c r="A32" s="415">
        <v>22</v>
      </c>
      <c r="B32" s="296" t="s">
        <v>485</v>
      </c>
      <c r="C32" s="416" t="s">
        <v>480</v>
      </c>
      <c r="D32" s="296" t="s">
        <v>477</v>
      </c>
      <c r="E32" s="296" t="s">
        <v>442</v>
      </c>
      <c r="F32" s="296" t="s">
        <v>287</v>
      </c>
      <c r="G32" s="422"/>
      <c r="H32" s="417">
        <v>14459</v>
      </c>
      <c r="I32" s="417">
        <v>14459</v>
      </c>
      <c r="J32" s="418">
        <v>0</v>
      </c>
      <c r="K32" s="419">
        <v>14459</v>
      </c>
    </row>
    <row r="33" spans="1:11" s="420" customFormat="1" x14ac:dyDescent="0.25">
      <c r="A33" s="421">
        <v>23</v>
      </c>
      <c r="B33" s="296" t="s">
        <v>503</v>
      </c>
      <c r="C33" s="416" t="s">
        <v>480</v>
      </c>
      <c r="D33" s="296" t="s">
        <v>505</v>
      </c>
      <c r="E33" s="296" t="s">
        <v>442</v>
      </c>
      <c r="F33" s="296" t="s">
        <v>287</v>
      </c>
      <c r="G33" s="422"/>
      <c r="H33" s="417">
        <v>24980</v>
      </c>
      <c r="I33" s="417">
        <v>24980</v>
      </c>
      <c r="J33" s="418">
        <v>0</v>
      </c>
      <c r="K33" s="419">
        <v>24980</v>
      </c>
    </row>
    <row r="34" spans="1:11" s="420" customFormat="1" ht="30" x14ac:dyDescent="0.25">
      <c r="A34" s="415">
        <v>24</v>
      </c>
      <c r="B34" s="296" t="s">
        <v>508</v>
      </c>
      <c r="C34" s="416" t="s">
        <v>480</v>
      </c>
      <c r="D34" s="296" t="s">
        <v>507</v>
      </c>
      <c r="E34" s="296" t="s">
        <v>442</v>
      </c>
      <c r="F34" s="296" t="s">
        <v>482</v>
      </c>
      <c r="G34" s="422"/>
      <c r="H34" s="417">
        <v>14537</v>
      </c>
      <c r="I34" s="417">
        <v>14537</v>
      </c>
      <c r="J34" s="418">
        <v>0</v>
      </c>
      <c r="K34" s="419">
        <v>14537</v>
      </c>
    </row>
    <row r="35" spans="1:11" s="420" customFormat="1" x14ac:dyDescent="0.25">
      <c r="A35" s="415">
        <v>25</v>
      </c>
      <c r="B35" s="296" t="s">
        <v>511</v>
      </c>
      <c r="C35" s="416" t="s">
        <v>480</v>
      </c>
      <c r="D35" s="296" t="s">
        <v>510</v>
      </c>
      <c r="E35" s="296" t="s">
        <v>442</v>
      </c>
      <c r="F35" s="296" t="s">
        <v>283</v>
      </c>
      <c r="G35" s="422"/>
      <c r="H35" s="417">
        <v>7381</v>
      </c>
      <c r="I35" s="417">
        <v>7381</v>
      </c>
      <c r="J35" s="418">
        <v>0</v>
      </c>
      <c r="K35" s="419">
        <v>7381</v>
      </c>
    </row>
    <row r="36" spans="1:11" s="420" customFormat="1" ht="30" x14ac:dyDescent="0.25">
      <c r="A36" s="415">
        <v>26</v>
      </c>
      <c r="B36" s="296" t="s">
        <v>496</v>
      </c>
      <c r="C36" s="416" t="s">
        <v>480</v>
      </c>
      <c r="D36" s="296" t="s">
        <v>510</v>
      </c>
      <c r="E36" s="296" t="s">
        <v>442</v>
      </c>
      <c r="F36" s="296" t="s">
        <v>287</v>
      </c>
      <c r="G36" s="422"/>
      <c r="H36" s="417">
        <v>35140</v>
      </c>
      <c r="I36" s="417">
        <v>35140</v>
      </c>
      <c r="J36" s="418">
        <v>0</v>
      </c>
      <c r="K36" s="419">
        <v>35140</v>
      </c>
    </row>
    <row r="37" spans="1:11" s="420" customFormat="1" x14ac:dyDescent="0.25">
      <c r="A37" s="421">
        <v>27</v>
      </c>
      <c r="B37" s="296" t="s">
        <v>512</v>
      </c>
      <c r="C37" s="416" t="s">
        <v>480</v>
      </c>
      <c r="D37" s="296" t="s">
        <v>513</v>
      </c>
      <c r="E37" s="296" t="s">
        <v>442</v>
      </c>
      <c r="F37" s="296" t="s">
        <v>283</v>
      </c>
      <c r="G37" s="422"/>
      <c r="H37" s="417">
        <v>13</v>
      </c>
      <c r="I37" s="417">
        <v>13</v>
      </c>
      <c r="J37" s="418">
        <v>0</v>
      </c>
      <c r="K37" s="419">
        <v>13</v>
      </c>
    </row>
    <row r="38" spans="1:11" s="420" customFormat="1" x14ac:dyDescent="0.25">
      <c r="A38" s="415">
        <v>28</v>
      </c>
      <c r="B38" s="296" t="s">
        <v>517</v>
      </c>
      <c r="C38" s="416" t="s">
        <v>480</v>
      </c>
      <c r="D38" s="296" t="s">
        <v>516</v>
      </c>
      <c r="E38" s="296" t="s">
        <v>442</v>
      </c>
      <c r="F38" s="296" t="s">
        <v>283</v>
      </c>
      <c r="G38" s="422"/>
      <c r="H38" s="417">
        <v>3542.6000000000004</v>
      </c>
      <c r="I38" s="417">
        <v>3542.6000000000004</v>
      </c>
      <c r="J38" s="418">
        <v>0</v>
      </c>
      <c r="K38" s="419">
        <v>3542.6000000000004</v>
      </c>
    </row>
    <row r="39" spans="1:11" s="420" customFormat="1" ht="30" x14ac:dyDescent="0.25">
      <c r="A39" s="415">
        <v>29</v>
      </c>
      <c r="B39" s="296" t="s">
        <v>496</v>
      </c>
      <c r="C39" s="416" t="s">
        <v>480</v>
      </c>
      <c r="D39" s="296" t="s">
        <v>516</v>
      </c>
      <c r="E39" s="296" t="s">
        <v>442</v>
      </c>
      <c r="F39" s="296" t="s">
        <v>287</v>
      </c>
      <c r="G39" s="417">
        <v>300000</v>
      </c>
      <c r="H39" s="417">
        <v>400000</v>
      </c>
      <c r="I39" s="417">
        <v>400000</v>
      </c>
      <c r="J39" s="418">
        <v>0</v>
      </c>
      <c r="K39" s="419">
        <v>100000</v>
      </c>
    </row>
    <row r="40" spans="1:11" s="420" customFormat="1" x14ac:dyDescent="0.25">
      <c r="A40" s="421">
        <v>30</v>
      </c>
      <c r="B40" s="296" t="s">
        <v>499</v>
      </c>
      <c r="C40" s="416" t="s">
        <v>480</v>
      </c>
      <c r="D40" s="296" t="s">
        <v>519</v>
      </c>
      <c r="E40" s="296" t="s">
        <v>442</v>
      </c>
      <c r="F40" s="296" t="s">
        <v>287</v>
      </c>
      <c r="G40" s="423">
        <v>13411</v>
      </c>
      <c r="H40" s="417">
        <v>9861</v>
      </c>
      <c r="I40" s="417">
        <v>9861</v>
      </c>
      <c r="J40" s="418">
        <v>0</v>
      </c>
      <c r="K40" s="419">
        <v>-3550</v>
      </c>
    </row>
    <row r="41" spans="1:11" s="420" customFormat="1" x14ac:dyDescent="0.25">
      <c r="A41" s="415">
        <v>31</v>
      </c>
      <c r="B41" s="296" t="s">
        <v>495</v>
      </c>
      <c r="C41" s="416" t="s">
        <v>480</v>
      </c>
      <c r="D41" s="296" t="s">
        <v>519</v>
      </c>
      <c r="E41" s="296" t="s">
        <v>442</v>
      </c>
      <c r="F41" s="296" t="s">
        <v>287</v>
      </c>
      <c r="G41" s="417">
        <v>11629</v>
      </c>
      <c r="H41" s="417">
        <v>11082</v>
      </c>
      <c r="I41" s="417">
        <v>11082</v>
      </c>
      <c r="J41" s="418">
        <v>0</v>
      </c>
      <c r="K41" s="419">
        <v>-547</v>
      </c>
    </row>
    <row r="42" spans="1:11" s="420" customFormat="1" x14ac:dyDescent="0.25">
      <c r="A42" s="415">
        <v>32</v>
      </c>
      <c r="B42" s="296" t="s">
        <v>520</v>
      </c>
      <c r="C42" s="416" t="s">
        <v>480</v>
      </c>
      <c r="D42" s="296" t="s">
        <v>519</v>
      </c>
      <c r="E42" s="296" t="s">
        <v>442</v>
      </c>
      <c r="F42" s="296" t="s">
        <v>283</v>
      </c>
      <c r="G42" s="417">
        <v>19665</v>
      </c>
      <c r="H42" s="417">
        <v>10265</v>
      </c>
      <c r="I42" s="417">
        <v>10265</v>
      </c>
      <c r="J42" s="418">
        <v>0</v>
      </c>
      <c r="K42" s="419">
        <v>-9400</v>
      </c>
    </row>
    <row r="43" spans="1:11" s="420" customFormat="1" x14ac:dyDescent="0.25">
      <c r="A43" s="415">
        <v>33</v>
      </c>
      <c r="B43" s="296" t="s">
        <v>484</v>
      </c>
      <c r="C43" s="416" t="s">
        <v>480</v>
      </c>
      <c r="D43" s="296" t="s">
        <v>523</v>
      </c>
      <c r="E43" s="296" t="s">
        <v>442</v>
      </c>
      <c r="F43" s="296" t="s">
        <v>482</v>
      </c>
      <c r="G43" s="423">
        <v>12347500</v>
      </c>
      <c r="H43" s="417">
        <v>9465500</v>
      </c>
      <c r="I43" s="417">
        <v>9465500</v>
      </c>
      <c r="J43" s="418">
        <v>0</v>
      </c>
      <c r="K43" s="419">
        <v>-2882000</v>
      </c>
    </row>
    <row r="44" spans="1:11" s="420" customFormat="1" x14ac:dyDescent="0.25">
      <c r="A44" s="421">
        <v>34</v>
      </c>
      <c r="B44" s="296" t="s">
        <v>503</v>
      </c>
      <c r="C44" s="416" t="s">
        <v>480</v>
      </c>
      <c r="D44" s="296" t="s">
        <v>524</v>
      </c>
      <c r="E44" s="296" t="s">
        <v>442</v>
      </c>
      <c r="F44" s="296" t="s">
        <v>287</v>
      </c>
      <c r="G44" s="417">
        <v>50363</v>
      </c>
      <c r="H44" s="417">
        <v>49554</v>
      </c>
      <c r="I44" s="417">
        <v>49554</v>
      </c>
      <c r="J44" s="418">
        <v>0</v>
      </c>
      <c r="K44" s="419">
        <v>-809</v>
      </c>
    </row>
    <row r="45" spans="1:11" s="420" customFormat="1" x14ac:dyDescent="0.25">
      <c r="A45" s="415">
        <v>35</v>
      </c>
      <c r="B45" s="296" t="s">
        <v>483</v>
      </c>
      <c r="C45" s="416" t="s">
        <v>480</v>
      </c>
      <c r="D45" s="296" t="s">
        <v>527</v>
      </c>
      <c r="E45" s="296" t="s">
        <v>442</v>
      </c>
      <c r="F45" s="296" t="s">
        <v>287</v>
      </c>
      <c r="G45" s="417">
        <v>12177</v>
      </c>
      <c r="H45" s="417">
        <v>7844</v>
      </c>
      <c r="I45" s="417">
        <v>7844</v>
      </c>
      <c r="J45" s="418">
        <v>0</v>
      </c>
      <c r="K45" s="419">
        <v>-4333</v>
      </c>
    </row>
    <row r="46" spans="1:11" s="420" customFormat="1" x14ac:dyDescent="0.25">
      <c r="A46" s="415">
        <v>36</v>
      </c>
      <c r="B46" s="296" t="s">
        <v>511</v>
      </c>
      <c r="C46" s="416" t="s">
        <v>480</v>
      </c>
      <c r="D46" s="296" t="s">
        <v>527</v>
      </c>
      <c r="E46" s="296" t="s">
        <v>442</v>
      </c>
      <c r="F46" s="296" t="s">
        <v>283</v>
      </c>
      <c r="G46" s="422"/>
      <c r="H46" s="417">
        <v>4127</v>
      </c>
      <c r="I46" s="417">
        <v>4127</v>
      </c>
      <c r="J46" s="418">
        <v>0</v>
      </c>
      <c r="K46" s="419">
        <v>4127</v>
      </c>
    </row>
    <row r="47" spans="1:11" s="420" customFormat="1" x14ac:dyDescent="0.25">
      <c r="A47" s="421">
        <v>37</v>
      </c>
      <c r="B47" s="296" t="s">
        <v>484</v>
      </c>
      <c r="C47" s="416" t="s">
        <v>480</v>
      </c>
      <c r="D47" s="296" t="s">
        <v>438</v>
      </c>
      <c r="E47" s="296" t="s">
        <v>437</v>
      </c>
      <c r="F47" s="296" t="s">
        <v>482</v>
      </c>
      <c r="G47" s="423">
        <v>33836278</v>
      </c>
      <c r="H47" s="417">
        <v>31486062</v>
      </c>
      <c r="I47" s="417">
        <v>31486062</v>
      </c>
      <c r="J47" s="418">
        <v>0</v>
      </c>
      <c r="K47" s="419">
        <v>-2350216</v>
      </c>
    </row>
    <row r="48" spans="1:11" s="420" customFormat="1" x14ac:dyDescent="0.25">
      <c r="A48" s="415">
        <v>38</v>
      </c>
      <c r="B48" s="296" t="s">
        <v>528</v>
      </c>
      <c r="C48" s="416" t="s">
        <v>480</v>
      </c>
      <c r="D48" s="296" t="s">
        <v>438</v>
      </c>
      <c r="E48" s="296" t="s">
        <v>437</v>
      </c>
      <c r="F48" s="296" t="s">
        <v>287</v>
      </c>
      <c r="G48" s="423">
        <v>163946</v>
      </c>
      <c r="H48" s="417">
        <v>139946</v>
      </c>
      <c r="I48" s="417">
        <v>139946</v>
      </c>
      <c r="J48" s="418">
        <v>0</v>
      </c>
      <c r="K48" s="419">
        <v>-24000</v>
      </c>
    </row>
    <row r="49" spans="1:11" s="420" customFormat="1" x14ac:dyDescent="0.25">
      <c r="A49" s="415">
        <v>39</v>
      </c>
      <c r="B49" s="296" t="s">
        <v>533</v>
      </c>
      <c r="C49" s="416" t="s">
        <v>480</v>
      </c>
      <c r="D49" s="296" t="s">
        <v>447</v>
      </c>
      <c r="E49" s="296" t="s">
        <v>442</v>
      </c>
      <c r="F49" s="296" t="s">
        <v>287</v>
      </c>
      <c r="G49" s="417">
        <v>59374</v>
      </c>
      <c r="H49" s="417">
        <v>35784</v>
      </c>
      <c r="I49" s="417">
        <v>35784</v>
      </c>
      <c r="J49" s="418">
        <v>0</v>
      </c>
      <c r="K49" s="419">
        <v>-23590</v>
      </c>
    </row>
    <row r="50" spans="1:11" s="420" customFormat="1" x14ac:dyDescent="0.25">
      <c r="A50" s="415">
        <v>40</v>
      </c>
      <c r="B50" s="296" t="s">
        <v>511</v>
      </c>
      <c r="C50" s="416" t="s">
        <v>480</v>
      </c>
      <c r="D50" s="296" t="s">
        <v>535</v>
      </c>
      <c r="E50" s="296" t="s">
        <v>437</v>
      </c>
      <c r="F50" s="296" t="s">
        <v>283</v>
      </c>
      <c r="G50" s="422"/>
      <c r="H50" s="417">
        <v>146914.22</v>
      </c>
      <c r="I50" s="417">
        <v>146914.22</v>
      </c>
      <c r="J50" s="418">
        <v>0</v>
      </c>
      <c r="K50" s="419">
        <v>146914.22</v>
      </c>
    </row>
    <row r="51" spans="1:11" s="420" customFormat="1" x14ac:dyDescent="0.25">
      <c r="A51" s="421">
        <v>41</v>
      </c>
      <c r="B51" s="296" t="s">
        <v>484</v>
      </c>
      <c r="C51" s="416" t="s">
        <v>480</v>
      </c>
      <c r="D51" s="296" t="s">
        <v>535</v>
      </c>
      <c r="E51" s="296" t="s">
        <v>437</v>
      </c>
      <c r="F51" s="296" t="s">
        <v>482</v>
      </c>
      <c r="G51" s="417">
        <v>35114000</v>
      </c>
      <c r="H51" s="417">
        <v>36334000</v>
      </c>
      <c r="I51" s="417">
        <v>36334000</v>
      </c>
      <c r="J51" s="418">
        <v>0</v>
      </c>
      <c r="K51" s="419">
        <v>1220000</v>
      </c>
    </row>
    <row r="52" spans="1:11" s="420" customFormat="1" x14ac:dyDescent="0.25">
      <c r="A52" s="415">
        <v>42</v>
      </c>
      <c r="B52" s="296" t="s">
        <v>511</v>
      </c>
      <c r="C52" s="416" t="s">
        <v>480</v>
      </c>
      <c r="D52" s="296" t="s">
        <v>538</v>
      </c>
      <c r="E52" s="296" t="s">
        <v>437</v>
      </c>
      <c r="F52" s="296" t="s">
        <v>283</v>
      </c>
      <c r="G52" s="422"/>
      <c r="H52" s="417">
        <v>29308.48</v>
      </c>
      <c r="I52" s="417">
        <v>29308.48</v>
      </c>
      <c r="J52" s="418">
        <v>0</v>
      </c>
      <c r="K52" s="419">
        <v>29308.48</v>
      </c>
    </row>
    <row r="53" spans="1:11" s="420" customFormat="1" x14ac:dyDescent="0.25">
      <c r="A53" s="415">
        <v>43</v>
      </c>
      <c r="B53" s="296" t="s">
        <v>537</v>
      </c>
      <c r="C53" s="416" t="s">
        <v>480</v>
      </c>
      <c r="D53" s="296" t="s">
        <v>539</v>
      </c>
      <c r="E53" s="296" t="s">
        <v>437</v>
      </c>
      <c r="F53" s="296" t="s">
        <v>287</v>
      </c>
      <c r="G53" s="422"/>
      <c r="H53" s="417">
        <v>23400</v>
      </c>
      <c r="I53" s="417">
        <v>23400</v>
      </c>
      <c r="J53" s="418">
        <v>0</v>
      </c>
      <c r="K53" s="419">
        <v>23400</v>
      </c>
    </row>
    <row r="54" spans="1:11" s="420" customFormat="1" x14ac:dyDescent="0.25">
      <c r="A54" s="421">
        <v>44</v>
      </c>
      <c r="B54" s="296" t="s">
        <v>503</v>
      </c>
      <c r="C54" s="416" t="s">
        <v>480</v>
      </c>
      <c r="D54" s="296" t="s">
        <v>540</v>
      </c>
      <c r="E54" s="296" t="s">
        <v>437</v>
      </c>
      <c r="F54" s="296" t="s">
        <v>287</v>
      </c>
      <c r="G54" s="422"/>
      <c r="H54" s="417">
        <v>27463</v>
      </c>
      <c r="I54" s="417">
        <v>27463</v>
      </c>
      <c r="J54" s="418">
        <v>0</v>
      </c>
      <c r="K54" s="419">
        <v>27463</v>
      </c>
    </row>
    <row r="55" spans="1:11" s="420" customFormat="1" x14ac:dyDescent="0.25">
      <c r="A55" s="415">
        <v>45</v>
      </c>
      <c r="B55" s="296" t="s">
        <v>483</v>
      </c>
      <c r="C55" s="416" t="s">
        <v>480</v>
      </c>
      <c r="D55" s="296" t="s">
        <v>540</v>
      </c>
      <c r="E55" s="296" t="s">
        <v>437</v>
      </c>
      <c r="F55" s="296" t="s">
        <v>287</v>
      </c>
      <c r="G55" s="417">
        <v>27812</v>
      </c>
      <c r="H55" s="417">
        <v>15170</v>
      </c>
      <c r="I55" s="417">
        <v>15170</v>
      </c>
      <c r="J55" s="418">
        <v>0</v>
      </c>
      <c r="K55" s="419">
        <v>-12642</v>
      </c>
    </row>
    <row r="56" spans="1:11" s="420" customFormat="1" x14ac:dyDescent="0.25">
      <c r="A56" s="415">
        <v>46</v>
      </c>
      <c r="B56" s="296" t="s">
        <v>536</v>
      </c>
      <c r="C56" s="416" t="s">
        <v>480</v>
      </c>
      <c r="D56" s="296" t="s">
        <v>540</v>
      </c>
      <c r="E56" s="296" t="s">
        <v>437</v>
      </c>
      <c r="F56" s="296" t="s">
        <v>287</v>
      </c>
      <c r="G56" s="417">
        <v>103000</v>
      </c>
      <c r="H56" s="417">
        <v>77000</v>
      </c>
      <c r="I56" s="417">
        <v>77000</v>
      </c>
      <c r="J56" s="418">
        <v>0</v>
      </c>
      <c r="K56" s="419">
        <v>-26000</v>
      </c>
    </row>
    <row r="57" spans="1:11" s="420" customFormat="1" x14ac:dyDescent="0.25">
      <c r="A57" s="415">
        <v>47</v>
      </c>
      <c r="B57" s="296" t="s">
        <v>503</v>
      </c>
      <c r="C57" s="416" t="s">
        <v>480</v>
      </c>
      <c r="D57" s="296" t="s">
        <v>440</v>
      </c>
      <c r="E57" s="296" t="s">
        <v>437</v>
      </c>
      <c r="F57" s="296" t="s">
        <v>287</v>
      </c>
      <c r="G57" s="417">
        <v>5907</v>
      </c>
      <c r="H57" s="417">
        <v>5595</v>
      </c>
      <c r="I57" s="417">
        <v>5595</v>
      </c>
      <c r="J57" s="418">
        <v>0</v>
      </c>
      <c r="K57" s="419">
        <v>-312</v>
      </c>
    </row>
    <row r="58" spans="1:11" s="414" customFormat="1" ht="30" x14ac:dyDescent="0.25">
      <c r="A58" s="421">
        <v>48</v>
      </c>
      <c r="B58" s="296" t="s">
        <v>508</v>
      </c>
      <c r="C58" s="416" t="s">
        <v>480</v>
      </c>
      <c r="D58" s="296" t="s">
        <v>544</v>
      </c>
      <c r="E58" s="296" t="s">
        <v>437</v>
      </c>
      <c r="F58" s="296" t="s">
        <v>482</v>
      </c>
      <c r="G58" s="417">
        <v>1834</v>
      </c>
      <c r="H58" s="417">
        <v>1823.31</v>
      </c>
      <c r="I58" s="417">
        <v>1823.31</v>
      </c>
      <c r="J58" s="418">
        <v>0</v>
      </c>
      <c r="K58" s="419">
        <v>-10.690000000000055</v>
      </c>
    </row>
    <row r="59" spans="1:11" s="414" customFormat="1" ht="30" x14ac:dyDescent="0.25">
      <c r="A59" s="415">
        <v>49</v>
      </c>
      <c r="B59" s="296" t="s">
        <v>545</v>
      </c>
      <c r="C59" s="416" t="s">
        <v>480</v>
      </c>
      <c r="D59" s="296" t="s">
        <v>544</v>
      </c>
      <c r="E59" s="296" t="s">
        <v>437</v>
      </c>
      <c r="F59" s="296" t="s">
        <v>482</v>
      </c>
      <c r="G59" s="417">
        <v>1737.36</v>
      </c>
      <c r="H59" s="417">
        <v>1956.82</v>
      </c>
      <c r="I59" s="417">
        <v>1956.82</v>
      </c>
      <c r="J59" s="418">
        <v>0</v>
      </c>
      <c r="K59" s="419">
        <v>219.46000000000004</v>
      </c>
    </row>
    <row r="60" spans="1:11" s="414" customFormat="1" x14ac:dyDescent="0.25">
      <c r="A60" s="415">
        <v>50</v>
      </c>
      <c r="B60" s="296" t="s">
        <v>533</v>
      </c>
      <c r="C60" s="416" t="s">
        <v>480</v>
      </c>
      <c r="D60" s="296" t="s">
        <v>544</v>
      </c>
      <c r="E60" s="296" t="s">
        <v>437</v>
      </c>
      <c r="F60" s="296" t="s">
        <v>287</v>
      </c>
      <c r="G60" s="417">
        <v>10300</v>
      </c>
      <c r="H60" s="417">
        <v>17321</v>
      </c>
      <c r="I60" s="417">
        <v>17321</v>
      </c>
      <c r="J60" s="418">
        <v>0</v>
      </c>
      <c r="K60" s="419">
        <v>7021</v>
      </c>
    </row>
    <row r="61" spans="1:11" s="414" customFormat="1" x14ac:dyDescent="0.25">
      <c r="A61" s="421">
        <v>51</v>
      </c>
      <c r="B61" s="296" t="s">
        <v>484</v>
      </c>
      <c r="C61" s="416" t="s">
        <v>480</v>
      </c>
      <c r="D61" s="296" t="s">
        <v>544</v>
      </c>
      <c r="E61" s="296" t="s">
        <v>437</v>
      </c>
      <c r="F61" s="296" t="s">
        <v>482</v>
      </c>
      <c r="G61" s="417">
        <v>11785000</v>
      </c>
      <c r="H61" s="417">
        <v>23606000</v>
      </c>
      <c r="I61" s="417">
        <v>23606000</v>
      </c>
      <c r="J61" s="418">
        <v>0</v>
      </c>
      <c r="K61" s="419">
        <v>11821000</v>
      </c>
    </row>
    <row r="62" spans="1:11" s="414" customFormat="1" x14ac:dyDescent="0.25">
      <c r="A62" s="415">
        <v>52</v>
      </c>
      <c r="B62" s="296" t="s">
        <v>528</v>
      </c>
      <c r="C62" s="416" t="s">
        <v>480</v>
      </c>
      <c r="D62" s="296" t="s">
        <v>544</v>
      </c>
      <c r="E62" s="296" t="s">
        <v>437</v>
      </c>
      <c r="F62" s="296" t="s">
        <v>287</v>
      </c>
      <c r="G62" s="417">
        <v>20600</v>
      </c>
      <c r="H62" s="417">
        <v>43378</v>
      </c>
      <c r="I62" s="417">
        <v>43378</v>
      </c>
      <c r="J62" s="418">
        <v>0</v>
      </c>
      <c r="K62" s="419">
        <v>22778</v>
      </c>
    </row>
    <row r="63" spans="1:11" s="414" customFormat="1" x14ac:dyDescent="0.25">
      <c r="A63" s="415">
        <v>53</v>
      </c>
      <c r="B63" s="296" t="s">
        <v>546</v>
      </c>
      <c r="C63" s="416" t="s">
        <v>480</v>
      </c>
      <c r="D63" s="296" t="s">
        <v>544</v>
      </c>
      <c r="E63" s="296" t="s">
        <v>437</v>
      </c>
      <c r="F63" s="296" t="s">
        <v>287</v>
      </c>
      <c r="G63" s="417">
        <v>20600</v>
      </c>
      <c r="H63" s="417">
        <v>22243</v>
      </c>
      <c r="I63" s="417">
        <v>22243</v>
      </c>
      <c r="J63" s="418">
        <v>0</v>
      </c>
      <c r="K63" s="419">
        <v>1643</v>
      </c>
    </row>
    <row r="64" spans="1:11" s="414" customFormat="1" x14ac:dyDescent="0.25">
      <c r="A64" s="415">
        <v>54</v>
      </c>
      <c r="B64" s="296" t="s">
        <v>503</v>
      </c>
      <c r="C64" s="416" t="s">
        <v>480</v>
      </c>
      <c r="D64" s="296" t="s">
        <v>547</v>
      </c>
      <c r="E64" s="296" t="s">
        <v>437</v>
      </c>
      <c r="F64" s="296" t="s">
        <v>287</v>
      </c>
      <c r="G64" s="417">
        <v>101970</v>
      </c>
      <c r="H64" s="417">
        <v>85150</v>
      </c>
      <c r="I64" s="417">
        <v>85150</v>
      </c>
      <c r="J64" s="418">
        <v>0</v>
      </c>
      <c r="K64" s="419">
        <v>-16820</v>
      </c>
    </row>
    <row r="65" spans="1:11" s="414" customFormat="1" x14ac:dyDescent="0.25">
      <c r="A65" s="421">
        <v>55</v>
      </c>
      <c r="B65" s="296" t="s">
        <v>512</v>
      </c>
      <c r="C65" s="416" t="s">
        <v>480</v>
      </c>
      <c r="D65" s="296" t="s">
        <v>547</v>
      </c>
      <c r="E65" s="296" t="s">
        <v>437</v>
      </c>
      <c r="F65" s="296" t="s">
        <v>283</v>
      </c>
      <c r="G65" s="417">
        <v>3000</v>
      </c>
      <c r="H65" s="417">
        <v>5000</v>
      </c>
      <c r="I65" s="417">
        <v>5000</v>
      </c>
      <c r="J65" s="418">
        <v>0</v>
      </c>
      <c r="K65" s="419">
        <v>2000</v>
      </c>
    </row>
    <row r="66" spans="1:11" s="414" customFormat="1" x14ac:dyDescent="0.25">
      <c r="A66" s="415">
        <v>56</v>
      </c>
      <c r="B66" s="296" t="s">
        <v>541</v>
      </c>
      <c r="C66" s="416" t="s">
        <v>480</v>
      </c>
      <c r="D66" s="296" t="s">
        <v>547</v>
      </c>
      <c r="E66" s="296" t="s">
        <v>437</v>
      </c>
      <c r="F66" s="296" t="s">
        <v>287</v>
      </c>
      <c r="G66" s="417">
        <v>69000</v>
      </c>
      <c r="H66" s="417">
        <v>98800</v>
      </c>
      <c r="I66" s="417">
        <v>98800</v>
      </c>
      <c r="J66" s="418">
        <v>0</v>
      </c>
      <c r="K66" s="419">
        <v>29800</v>
      </c>
    </row>
    <row r="67" spans="1:11" s="414" customFormat="1" x14ac:dyDescent="0.25">
      <c r="A67" s="415">
        <v>57</v>
      </c>
      <c r="B67" s="296" t="s">
        <v>484</v>
      </c>
      <c r="C67" s="416" t="s">
        <v>480</v>
      </c>
      <c r="D67" s="296" t="s">
        <v>547</v>
      </c>
      <c r="E67" s="296" t="s">
        <v>437</v>
      </c>
      <c r="F67" s="296" t="s">
        <v>482</v>
      </c>
      <c r="G67" s="417">
        <v>30744000</v>
      </c>
      <c r="H67" s="417">
        <v>27493000</v>
      </c>
      <c r="I67" s="417">
        <v>27493000</v>
      </c>
      <c r="J67" s="418">
        <v>0</v>
      </c>
      <c r="K67" s="419">
        <v>-3251000</v>
      </c>
    </row>
    <row r="68" spans="1:11" x14ac:dyDescent="0.25">
      <c r="A68" s="421">
        <v>58</v>
      </c>
      <c r="B68" s="296" t="s">
        <v>490</v>
      </c>
      <c r="C68" s="292" t="s">
        <v>480</v>
      </c>
      <c r="D68" s="253" t="s">
        <v>547</v>
      </c>
      <c r="E68" s="253" t="s">
        <v>437</v>
      </c>
      <c r="F68" s="253" t="s">
        <v>482</v>
      </c>
      <c r="G68" s="257">
        <v>105027.984</v>
      </c>
      <c r="H68" s="257">
        <v>157857.44</v>
      </c>
      <c r="I68" s="257">
        <v>157857.44</v>
      </c>
      <c r="J68" s="293">
        <v>0</v>
      </c>
      <c r="K68" s="413">
        <v>52829.456000000006</v>
      </c>
    </row>
    <row r="69" spans="1:11" x14ac:dyDescent="0.25">
      <c r="A69" s="404"/>
      <c r="B69" s="405"/>
      <c r="C69" s="406"/>
      <c r="D69" s="407"/>
      <c r="E69" s="407"/>
      <c r="F69" s="407"/>
      <c r="G69" s="408"/>
      <c r="H69" s="408"/>
      <c r="I69" s="408"/>
      <c r="J69" s="409"/>
      <c r="K69" s="410"/>
    </row>
    <row r="70" spans="1:11" x14ac:dyDescent="0.25">
      <c r="A70" s="429" t="s">
        <v>632</v>
      </c>
      <c r="B70" s="430"/>
      <c r="C70" s="430"/>
      <c r="D70" s="430"/>
      <c r="E70" s="430"/>
      <c r="F70" s="430"/>
      <c r="G70" s="430"/>
      <c r="H70" s="430"/>
      <c r="I70" s="430"/>
    </row>
    <row r="71" spans="1:11" ht="45" x14ac:dyDescent="0.25">
      <c r="A71" s="235" t="s">
        <v>6</v>
      </c>
      <c r="B71" s="236" t="s">
        <v>273</v>
      </c>
      <c r="C71" s="236" t="s">
        <v>274</v>
      </c>
      <c r="D71" s="236" t="s">
        <v>275</v>
      </c>
      <c r="E71" s="236" t="s">
        <v>628</v>
      </c>
      <c r="F71" s="236" t="s">
        <v>450</v>
      </c>
      <c r="G71" s="236" t="s">
        <v>451</v>
      </c>
      <c r="H71" s="310" t="s">
        <v>629</v>
      </c>
      <c r="I71" s="311" t="s">
        <v>630</v>
      </c>
    </row>
    <row r="72" spans="1:11" x14ac:dyDescent="0.25">
      <c r="A72" s="253"/>
      <c r="B72" s="253"/>
      <c r="C72" s="253"/>
      <c r="D72" s="253"/>
      <c r="E72" s="253"/>
      <c r="F72" s="253"/>
      <c r="G72" s="253"/>
      <c r="H72" s="253"/>
      <c r="I72" s="253"/>
    </row>
    <row r="73" spans="1:11" x14ac:dyDescent="0.25">
      <c r="A73" s="255">
        <v>1</v>
      </c>
      <c r="B73" s="253" t="s">
        <v>436</v>
      </c>
      <c r="C73" s="253" t="s">
        <v>437</v>
      </c>
      <c r="D73" s="256" t="s">
        <v>289</v>
      </c>
      <c r="E73" s="257">
        <v>63948</v>
      </c>
      <c r="F73" s="257">
        <v>35292</v>
      </c>
      <c r="G73" s="257">
        <v>35292</v>
      </c>
      <c r="H73" s="258">
        <f t="shared" ref="H73:H83" si="0">G73-F73</f>
        <v>0</v>
      </c>
      <c r="I73" s="411">
        <f>G73-E73</f>
        <v>-28656</v>
      </c>
    </row>
    <row r="74" spans="1:11" x14ac:dyDescent="0.25">
      <c r="A74" s="255">
        <v>2</v>
      </c>
      <c r="B74" s="253" t="s">
        <v>438</v>
      </c>
      <c r="C74" s="253" t="s">
        <v>437</v>
      </c>
      <c r="D74" s="256" t="s">
        <v>289</v>
      </c>
      <c r="E74" s="257">
        <v>23224</v>
      </c>
      <c r="F74" s="257">
        <v>52380</v>
      </c>
      <c r="G74" s="257">
        <v>52380</v>
      </c>
      <c r="H74" s="258">
        <f t="shared" si="0"/>
        <v>0</v>
      </c>
      <c r="I74" s="411">
        <f t="shared" ref="I74:I80" si="1">G74-E74</f>
        <v>29156</v>
      </c>
    </row>
    <row r="75" spans="1:11" x14ac:dyDescent="0.25">
      <c r="A75" s="255">
        <v>3</v>
      </c>
      <c r="B75" s="253" t="s">
        <v>439</v>
      </c>
      <c r="C75" s="253" t="s">
        <v>437</v>
      </c>
      <c r="D75" s="256" t="s">
        <v>289</v>
      </c>
      <c r="E75" s="257">
        <v>48000</v>
      </c>
      <c r="F75" s="257">
        <v>55536</v>
      </c>
      <c r="G75" s="257">
        <v>55536</v>
      </c>
      <c r="H75" s="258">
        <f t="shared" si="0"/>
        <v>0</v>
      </c>
      <c r="I75" s="411">
        <f t="shared" si="1"/>
        <v>7536</v>
      </c>
    </row>
    <row r="76" spans="1:11" x14ac:dyDescent="0.25">
      <c r="A76" s="255">
        <v>4</v>
      </c>
      <c r="B76" s="264" t="s">
        <v>440</v>
      </c>
      <c r="C76" s="264" t="s">
        <v>437</v>
      </c>
      <c r="D76" s="256" t="s">
        <v>289</v>
      </c>
      <c r="E76" s="257">
        <v>17162</v>
      </c>
      <c r="F76" s="265">
        <v>15654</v>
      </c>
      <c r="G76" s="265">
        <v>15654</v>
      </c>
      <c r="H76" s="258">
        <f t="shared" si="0"/>
        <v>0</v>
      </c>
      <c r="I76" s="411">
        <f t="shared" si="1"/>
        <v>-1508</v>
      </c>
    </row>
    <row r="77" spans="1:11" x14ac:dyDescent="0.25">
      <c r="A77" s="255">
        <v>5</v>
      </c>
      <c r="B77" s="264" t="s">
        <v>441</v>
      </c>
      <c r="C77" s="264" t="s">
        <v>442</v>
      </c>
      <c r="D77" s="256" t="s">
        <v>289</v>
      </c>
      <c r="E77" s="257">
        <v>34219</v>
      </c>
      <c r="F77" s="265">
        <v>19965</v>
      </c>
      <c r="G77" s="265">
        <v>19965</v>
      </c>
      <c r="H77" s="258">
        <f t="shared" si="0"/>
        <v>0</v>
      </c>
      <c r="I77" s="411">
        <f t="shared" si="1"/>
        <v>-14254</v>
      </c>
    </row>
    <row r="78" spans="1:11" x14ac:dyDescent="0.25">
      <c r="A78" s="255">
        <v>6</v>
      </c>
      <c r="B78" s="264" t="s">
        <v>443</v>
      </c>
      <c r="C78" s="264" t="s">
        <v>442</v>
      </c>
      <c r="D78" s="256" t="s">
        <v>289</v>
      </c>
      <c r="E78" s="257">
        <v>3800</v>
      </c>
      <c r="F78" s="265">
        <v>8858</v>
      </c>
      <c r="G78" s="265">
        <v>8858</v>
      </c>
      <c r="H78" s="258">
        <f t="shared" si="0"/>
        <v>0</v>
      </c>
      <c r="I78" s="411">
        <f t="shared" si="1"/>
        <v>5058</v>
      </c>
    </row>
    <row r="79" spans="1:11" x14ac:dyDescent="0.25">
      <c r="A79" s="255">
        <v>7</v>
      </c>
      <c r="B79" s="264" t="s">
        <v>444</v>
      </c>
      <c r="C79" s="264" t="s">
        <v>442</v>
      </c>
      <c r="D79" s="256" t="s">
        <v>289</v>
      </c>
      <c r="E79" s="257">
        <v>6340</v>
      </c>
      <c r="F79" s="265">
        <v>6274</v>
      </c>
      <c r="G79" s="265">
        <v>6274</v>
      </c>
      <c r="H79" s="258">
        <f t="shared" si="0"/>
        <v>0</v>
      </c>
      <c r="I79" s="411">
        <f t="shared" si="1"/>
        <v>-66</v>
      </c>
    </row>
    <row r="80" spans="1:11" x14ac:dyDescent="0.25">
      <c r="A80" s="255">
        <v>8</v>
      </c>
      <c r="B80" s="264" t="s">
        <v>445</v>
      </c>
      <c r="C80" s="264" t="s">
        <v>442</v>
      </c>
      <c r="D80" s="256" t="s">
        <v>289</v>
      </c>
      <c r="E80" s="257">
        <v>4950</v>
      </c>
      <c r="F80" s="265">
        <v>15200</v>
      </c>
      <c r="G80" s="265">
        <v>15200</v>
      </c>
      <c r="H80" s="258">
        <f t="shared" si="0"/>
        <v>0</v>
      </c>
      <c r="I80" s="411">
        <f t="shared" si="1"/>
        <v>10250</v>
      </c>
    </row>
    <row r="81" spans="1:9" x14ac:dyDescent="0.25">
      <c r="A81" s="255">
        <v>9</v>
      </c>
      <c r="B81" s="264" t="s">
        <v>446</v>
      </c>
      <c r="C81" s="264" t="s">
        <v>442</v>
      </c>
      <c r="D81" s="256" t="s">
        <v>289</v>
      </c>
      <c r="E81" s="265">
        <v>19467</v>
      </c>
      <c r="F81" s="265">
        <v>29419</v>
      </c>
      <c r="G81" s="265">
        <v>29419</v>
      </c>
      <c r="H81" s="258">
        <f t="shared" si="0"/>
        <v>0</v>
      </c>
      <c r="I81" s="411">
        <f>G81-E81</f>
        <v>9952</v>
      </c>
    </row>
    <row r="82" spans="1:9" x14ac:dyDescent="0.25">
      <c r="A82" s="255">
        <v>10</v>
      </c>
      <c r="B82" s="264" t="s">
        <v>447</v>
      </c>
      <c r="C82" s="264" t="s">
        <v>442</v>
      </c>
      <c r="D82" s="256" t="s">
        <v>289</v>
      </c>
      <c r="E82" s="265">
        <v>1050</v>
      </c>
      <c r="F82" s="265">
        <v>11328</v>
      </c>
      <c r="G82" s="265">
        <v>11328</v>
      </c>
      <c r="H82" s="258">
        <f t="shared" si="0"/>
        <v>0</v>
      </c>
      <c r="I82" s="411">
        <f>G82-E82</f>
        <v>10278</v>
      </c>
    </row>
    <row r="83" spans="1:9" x14ac:dyDescent="0.25">
      <c r="A83" s="255">
        <v>11</v>
      </c>
      <c r="B83" s="392" t="s">
        <v>448</v>
      </c>
      <c r="C83" s="392" t="s">
        <v>449</v>
      </c>
      <c r="D83" s="277" t="s">
        <v>289</v>
      </c>
      <c r="E83" s="365"/>
      <c r="F83" s="393">
        <v>1200</v>
      </c>
      <c r="G83" s="393">
        <v>1200</v>
      </c>
      <c r="H83" s="279">
        <f t="shared" si="0"/>
        <v>0</v>
      </c>
      <c r="I83" s="412">
        <f>G83-E83</f>
        <v>1200</v>
      </c>
    </row>
  </sheetData>
  <mergeCells count="7">
    <mergeCell ref="A9:K9"/>
    <mergeCell ref="A70:I70"/>
    <mergeCell ref="A1:K1"/>
    <mergeCell ref="A4:B4"/>
    <mergeCell ref="A5:B5"/>
    <mergeCell ref="A6:B6"/>
    <mergeCell ref="A7:B7"/>
  </mergeCells>
  <pageMargins left="0.7" right="0.7" top="0.75" bottom="0.75" header="0.3" footer="0.3"/>
  <pageSetup paperSize="140"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FF00"/>
    <pageSetUpPr fitToPage="1"/>
  </sheetPr>
  <dimension ref="A1:IT69"/>
  <sheetViews>
    <sheetView showGridLines="0" tabSelected="1" zoomScale="80" zoomScaleNormal="80" zoomScaleSheetLayoutView="80" workbookViewId="0">
      <selection activeCell="B1" sqref="B1"/>
    </sheetView>
  </sheetViews>
  <sheetFormatPr defaultColWidth="9" defaultRowHeight="15" x14ac:dyDescent="0.25"/>
  <cols>
    <col min="1" max="1" width="9" style="298"/>
    <col min="2" max="2" width="27.875" style="244" customWidth="1"/>
    <col min="3" max="3" width="24.875" style="244" customWidth="1"/>
    <col min="4" max="4" width="11.125" style="244" bestFit="1" customWidth="1"/>
    <col min="5" max="5" width="14.5" style="244" customWidth="1"/>
    <col min="6" max="7" width="12.125" style="244" customWidth="1"/>
    <col min="8" max="8" width="17" style="244" bestFit="1" customWidth="1"/>
    <col min="9" max="9" width="15.125" style="244" customWidth="1"/>
    <col min="10" max="10" width="20.125" style="244" customWidth="1"/>
    <col min="11" max="11" width="23.125" style="244" customWidth="1"/>
    <col min="12" max="13" width="14" style="244" customWidth="1"/>
    <col min="14" max="14" width="13.125" style="245" bestFit="1" customWidth="1"/>
    <col min="15" max="15" width="30.875" style="268" customWidth="1"/>
    <col min="16" max="16" width="15.125" style="244" customWidth="1"/>
    <col min="17" max="17" width="15.5" style="244" customWidth="1"/>
    <col min="18" max="16384" width="9" style="244"/>
  </cols>
  <sheetData>
    <row r="1" spans="1:254" x14ac:dyDescent="0.25">
      <c r="A1" s="285" t="s">
        <v>552</v>
      </c>
      <c r="B1" s="224" t="s">
        <v>626</v>
      </c>
      <c r="C1" s="224"/>
      <c r="D1" s="225"/>
      <c r="E1" s="225"/>
      <c r="F1" s="225"/>
      <c r="G1" s="225"/>
      <c r="H1" s="225"/>
      <c r="I1" s="225"/>
      <c r="J1" s="318"/>
      <c r="K1" s="318"/>
      <c r="L1" s="318"/>
      <c r="M1" s="318"/>
      <c r="N1" s="225"/>
      <c r="O1" s="225"/>
    </row>
    <row r="2" spans="1:254" x14ac:dyDescent="0.25">
      <c r="A2" s="286" t="s">
        <v>1</v>
      </c>
      <c r="B2" s="270"/>
      <c r="C2" s="226" t="s">
        <v>364</v>
      </c>
      <c r="D2" s="288"/>
      <c r="E2" s="225"/>
      <c r="F2" s="288"/>
      <c r="G2" s="288"/>
      <c r="H2" s="225"/>
      <c r="I2" s="225"/>
      <c r="J2" s="318"/>
      <c r="K2" s="318"/>
      <c r="L2" s="318"/>
      <c r="M2" s="318"/>
      <c r="N2" s="225"/>
      <c r="O2" s="225"/>
    </row>
    <row r="3" spans="1:254" x14ac:dyDescent="0.25">
      <c r="A3" s="287" t="s">
        <v>2</v>
      </c>
      <c r="B3" s="272"/>
      <c r="C3" s="226" t="s">
        <v>365</v>
      </c>
      <c r="D3" s="288"/>
      <c r="E3" s="225"/>
      <c r="F3" s="288"/>
      <c r="G3" s="288"/>
      <c r="H3" s="225"/>
      <c r="I3" s="225"/>
      <c r="J3" s="318"/>
      <c r="K3" s="318"/>
      <c r="L3" s="318"/>
      <c r="M3" s="318"/>
      <c r="N3" s="225"/>
      <c r="O3" s="225"/>
    </row>
    <row r="4" spans="1:254" x14ac:dyDescent="0.25">
      <c r="A4" s="287" t="s">
        <v>0</v>
      </c>
      <c r="B4" s="273"/>
      <c r="C4" s="319">
        <v>44384</v>
      </c>
      <c r="D4" s="320"/>
      <c r="E4" s="225"/>
      <c r="F4" s="320"/>
      <c r="G4" s="320"/>
      <c r="H4" s="225"/>
      <c r="I4" s="225"/>
      <c r="J4" s="318"/>
      <c r="K4" s="318"/>
      <c r="L4" s="318"/>
      <c r="M4" s="318"/>
      <c r="N4" s="225"/>
      <c r="O4" s="225"/>
    </row>
    <row r="5" spans="1:254" x14ac:dyDescent="0.25">
      <c r="A5" s="286" t="s">
        <v>3</v>
      </c>
      <c r="B5" s="274"/>
      <c r="C5" s="226" t="s">
        <v>473</v>
      </c>
      <c r="D5" s="288"/>
      <c r="E5" s="225"/>
      <c r="F5" s="288"/>
      <c r="G5" s="288"/>
      <c r="H5" s="225"/>
      <c r="I5" s="225"/>
      <c r="J5" s="318"/>
      <c r="K5" s="318"/>
      <c r="L5" s="318"/>
      <c r="M5" s="318"/>
      <c r="N5" s="225"/>
      <c r="O5" s="225"/>
    </row>
    <row r="6" spans="1:254" x14ac:dyDescent="0.25">
      <c r="A6" s="289" t="s">
        <v>4</v>
      </c>
      <c r="B6" s="270"/>
      <c r="C6" s="226" t="s">
        <v>286</v>
      </c>
      <c r="D6" s="288"/>
      <c r="E6" s="225"/>
      <c r="F6" s="288"/>
      <c r="G6" s="288"/>
      <c r="H6" s="225"/>
      <c r="I6" s="225"/>
      <c r="J6" s="318"/>
      <c r="K6" s="318"/>
      <c r="L6" s="318"/>
      <c r="M6" s="318"/>
      <c r="N6" s="225"/>
      <c r="O6" s="225"/>
    </row>
    <row r="7" spans="1:254" s="323" customFormat="1" x14ac:dyDescent="0.25">
      <c r="A7" s="246" t="s">
        <v>5</v>
      </c>
      <c r="B7" s="246"/>
      <c r="C7" s="247"/>
      <c r="D7" s="247"/>
      <c r="E7" s="247"/>
      <c r="F7" s="246"/>
      <c r="G7" s="246"/>
      <c r="H7" s="248"/>
      <c r="I7" s="248"/>
      <c r="J7" s="248"/>
      <c r="K7" s="248"/>
      <c r="L7" s="218"/>
      <c r="M7" s="249"/>
      <c r="N7" s="250"/>
      <c r="O7" s="249"/>
      <c r="P7" s="249"/>
    </row>
    <row r="8" spans="1:254" s="252" customFormat="1" ht="53.25" customHeight="1" x14ac:dyDescent="0.25">
      <c r="A8" s="305" t="s">
        <v>6</v>
      </c>
      <c r="B8" s="306" t="s">
        <v>278</v>
      </c>
      <c r="C8" s="306" t="s">
        <v>279</v>
      </c>
      <c r="D8" s="307" t="s">
        <v>280</v>
      </c>
      <c r="E8" s="308" t="s">
        <v>274</v>
      </c>
      <c r="F8" s="308" t="s">
        <v>281</v>
      </c>
      <c r="G8" s="302" t="s">
        <v>627</v>
      </c>
      <c r="H8" s="307" t="s">
        <v>474</v>
      </c>
      <c r="I8" s="309" t="s">
        <v>475</v>
      </c>
      <c r="J8" s="310" t="s">
        <v>629</v>
      </c>
      <c r="K8" s="311" t="s">
        <v>630</v>
      </c>
      <c r="L8" s="312" t="s">
        <v>276</v>
      </c>
      <c r="M8" s="313" t="s">
        <v>277</v>
      </c>
      <c r="N8" s="309" t="s">
        <v>15</v>
      </c>
      <c r="O8" s="314" t="s">
        <v>17</v>
      </c>
      <c r="P8" s="299" t="s">
        <v>285</v>
      </c>
    </row>
    <row r="9" spans="1:254" s="295" customFormat="1" x14ac:dyDescent="0.25">
      <c r="A9" s="291">
        <v>1</v>
      </c>
      <c r="B9" s="253" t="s">
        <v>282</v>
      </c>
      <c r="C9" s="292" t="s">
        <v>282</v>
      </c>
      <c r="D9" s="253" t="s">
        <v>553</v>
      </c>
      <c r="E9" s="253" t="s">
        <v>442</v>
      </c>
      <c r="F9" s="253" t="s">
        <v>283</v>
      </c>
      <c r="G9" s="257">
        <v>1724</v>
      </c>
      <c r="H9" s="257">
        <v>57682</v>
      </c>
      <c r="I9" s="257">
        <v>57682</v>
      </c>
      <c r="J9" s="293">
        <f t="shared" ref="J9:J23" si="0">I9-H9</f>
        <v>0</v>
      </c>
      <c r="K9" s="315">
        <f>I9-G9</f>
        <v>55958</v>
      </c>
      <c r="L9" s="293">
        <v>55958</v>
      </c>
      <c r="M9" s="293">
        <f t="shared" ref="M9:M23" si="1">K9-L9</f>
        <v>0</v>
      </c>
      <c r="N9" s="291" t="s">
        <v>54</v>
      </c>
      <c r="O9" s="395" t="s">
        <v>426</v>
      </c>
      <c r="P9" s="294" t="s">
        <v>635</v>
      </c>
      <c r="Q9" s="225"/>
      <c r="R9" s="225"/>
      <c r="S9" s="225"/>
      <c r="T9" s="225"/>
      <c r="U9" s="225"/>
      <c r="V9" s="225"/>
      <c r="W9" s="225"/>
      <c r="X9" s="225"/>
      <c r="Y9" s="225"/>
      <c r="Z9" s="225"/>
      <c r="AA9" s="225"/>
      <c r="AB9" s="225"/>
      <c r="AC9" s="225"/>
      <c r="AD9" s="225"/>
      <c r="AE9" s="225"/>
      <c r="AF9" s="225"/>
      <c r="AG9" s="225"/>
      <c r="AH9" s="225"/>
      <c r="AI9" s="225"/>
      <c r="AJ9" s="225"/>
      <c r="AK9" s="225"/>
      <c r="AL9" s="225"/>
      <c r="AM9" s="225"/>
      <c r="AN9" s="225"/>
      <c r="AO9" s="225"/>
      <c r="AP9" s="225"/>
      <c r="AQ9" s="225"/>
      <c r="AR9" s="225"/>
      <c r="AS9" s="225"/>
      <c r="AT9" s="225"/>
      <c r="AU9" s="225"/>
      <c r="AV9" s="225"/>
      <c r="AW9" s="225"/>
      <c r="AX9" s="225"/>
      <c r="AY9" s="225"/>
      <c r="AZ9" s="225"/>
      <c r="BA9" s="225"/>
      <c r="BB9" s="225"/>
      <c r="BC9" s="225"/>
      <c r="BD9" s="225"/>
      <c r="BE9" s="225"/>
      <c r="BF9" s="225"/>
      <c r="BG9" s="225"/>
      <c r="BH9" s="225"/>
      <c r="BI9" s="225"/>
      <c r="BJ9" s="225"/>
      <c r="BK9" s="225"/>
      <c r="BL9" s="225"/>
      <c r="BM9" s="225"/>
      <c r="BN9" s="225"/>
      <c r="BO9" s="225"/>
      <c r="BP9" s="225"/>
      <c r="BQ9" s="225"/>
      <c r="BR9" s="225"/>
      <c r="BS9" s="225"/>
      <c r="BT9" s="225"/>
      <c r="BU9" s="225"/>
      <c r="BV9" s="225"/>
      <c r="BW9" s="225"/>
      <c r="BX9" s="225"/>
      <c r="BY9" s="225"/>
      <c r="BZ9" s="225"/>
      <c r="CA9" s="225"/>
      <c r="CB9" s="225"/>
      <c r="CC9" s="225"/>
      <c r="CD9" s="225"/>
      <c r="CE9" s="225"/>
      <c r="CF9" s="225"/>
      <c r="CG9" s="225"/>
      <c r="CH9" s="225"/>
      <c r="CI9" s="225"/>
      <c r="CJ9" s="225"/>
      <c r="CK9" s="225"/>
      <c r="CL9" s="225"/>
      <c r="CM9" s="225"/>
      <c r="CN9" s="225"/>
      <c r="CO9" s="225"/>
      <c r="CP9" s="225"/>
      <c r="CQ9" s="225"/>
      <c r="CR9" s="225"/>
      <c r="CS9" s="225"/>
      <c r="CT9" s="225"/>
      <c r="CU9" s="225"/>
      <c r="CV9" s="225"/>
      <c r="CW9" s="225"/>
      <c r="CX9" s="225"/>
      <c r="CY9" s="225"/>
      <c r="CZ9" s="225"/>
      <c r="DA9" s="225"/>
      <c r="DB9" s="225"/>
      <c r="DC9" s="225"/>
      <c r="DD9" s="225"/>
      <c r="DE9" s="225"/>
      <c r="DF9" s="225"/>
      <c r="DG9" s="225"/>
      <c r="DH9" s="225"/>
      <c r="DI9" s="225"/>
      <c r="DJ9" s="225"/>
      <c r="DK9" s="225"/>
      <c r="DL9" s="225"/>
      <c r="DM9" s="225"/>
      <c r="DN9" s="225"/>
      <c r="DO9" s="225"/>
      <c r="DP9" s="225"/>
      <c r="DQ9" s="225"/>
      <c r="DR9" s="225"/>
      <c r="DS9" s="225"/>
      <c r="DT9" s="225"/>
      <c r="DU9" s="225"/>
      <c r="DV9" s="225"/>
      <c r="DW9" s="225"/>
      <c r="DX9" s="225"/>
      <c r="DY9" s="225"/>
      <c r="DZ9" s="225"/>
      <c r="EA9" s="225"/>
      <c r="EB9" s="225"/>
      <c r="EC9" s="225"/>
      <c r="ED9" s="225"/>
      <c r="EE9" s="225"/>
      <c r="EF9" s="225"/>
      <c r="EG9" s="225"/>
      <c r="EH9" s="225"/>
      <c r="EI9" s="225"/>
      <c r="EJ9" s="225"/>
      <c r="EK9" s="225"/>
      <c r="EL9" s="225"/>
      <c r="EM9" s="225"/>
      <c r="EN9" s="225"/>
      <c r="EO9" s="225"/>
      <c r="EP9" s="225"/>
      <c r="EQ9" s="225"/>
      <c r="ER9" s="225"/>
      <c r="ES9" s="225"/>
      <c r="ET9" s="225"/>
      <c r="EU9" s="225"/>
      <c r="EV9" s="225"/>
      <c r="EW9" s="225"/>
      <c r="EX9" s="225"/>
      <c r="EY9" s="225"/>
      <c r="EZ9" s="225"/>
      <c r="FA9" s="225"/>
      <c r="FB9" s="225"/>
      <c r="FC9" s="225"/>
      <c r="FD9" s="225"/>
      <c r="FE9" s="225"/>
      <c r="FF9" s="225"/>
      <c r="FG9" s="225"/>
      <c r="FH9" s="225"/>
      <c r="FI9" s="225"/>
      <c r="FJ9" s="225"/>
      <c r="FK9" s="225"/>
      <c r="FL9" s="225"/>
      <c r="FM9" s="225"/>
      <c r="FN9" s="225"/>
      <c r="FO9" s="225"/>
      <c r="FP9" s="225"/>
      <c r="FQ9" s="225"/>
      <c r="FR9" s="225"/>
      <c r="FS9" s="225"/>
      <c r="FT9" s="225"/>
      <c r="FU9" s="225"/>
      <c r="FV9" s="225"/>
      <c r="FW9" s="225"/>
      <c r="FX9" s="225"/>
      <c r="FY9" s="225"/>
      <c r="FZ9" s="225"/>
      <c r="GA9" s="225"/>
      <c r="GB9" s="225"/>
      <c r="GC9" s="225"/>
      <c r="GD9" s="225"/>
      <c r="GE9" s="225"/>
      <c r="GF9" s="225"/>
      <c r="GG9" s="225"/>
      <c r="GH9" s="225"/>
      <c r="GI9" s="225"/>
      <c r="GJ9" s="225"/>
      <c r="GK9" s="225"/>
      <c r="GL9" s="225"/>
      <c r="GM9" s="225"/>
      <c r="GN9" s="225"/>
      <c r="GO9" s="225"/>
      <c r="GP9" s="225"/>
      <c r="GQ9" s="225"/>
      <c r="GR9" s="225"/>
      <c r="GS9" s="225"/>
      <c r="GT9" s="225"/>
      <c r="GU9" s="225"/>
      <c r="GV9" s="225"/>
      <c r="GW9" s="225"/>
      <c r="GX9" s="225"/>
      <c r="GY9" s="225"/>
      <c r="GZ9" s="225"/>
      <c r="HA9" s="225"/>
      <c r="HB9" s="225"/>
      <c r="HC9" s="225"/>
      <c r="HD9" s="225"/>
      <c r="HE9" s="225"/>
      <c r="HF9" s="225"/>
      <c r="HG9" s="225"/>
      <c r="HH9" s="225"/>
      <c r="HI9" s="225"/>
      <c r="HJ9" s="225"/>
      <c r="HK9" s="225"/>
      <c r="HL9" s="225"/>
      <c r="HM9" s="225"/>
      <c r="HN9" s="225"/>
      <c r="HO9" s="225"/>
      <c r="HP9" s="225"/>
      <c r="HQ9" s="225"/>
      <c r="HR9" s="225"/>
      <c r="HS9" s="225"/>
      <c r="HT9" s="225"/>
      <c r="HU9" s="225"/>
      <c r="HV9" s="225"/>
      <c r="HW9" s="225"/>
      <c r="HX9" s="225"/>
      <c r="HY9" s="225"/>
      <c r="HZ9" s="225"/>
      <c r="IA9" s="225"/>
      <c r="IB9" s="225"/>
      <c r="IC9" s="225"/>
      <c r="ID9" s="225"/>
      <c r="IE9" s="225"/>
      <c r="IF9" s="225"/>
      <c r="IG9" s="225"/>
      <c r="IH9" s="225"/>
      <c r="II9" s="225"/>
      <c r="IJ9" s="225"/>
      <c r="IK9" s="225"/>
      <c r="IL9" s="225"/>
      <c r="IM9" s="225"/>
      <c r="IN9" s="225"/>
      <c r="IO9" s="225"/>
      <c r="IP9" s="225"/>
      <c r="IQ9" s="225"/>
      <c r="IR9" s="225"/>
      <c r="IS9" s="225"/>
      <c r="IT9" s="225"/>
    </row>
    <row r="10" spans="1:254" s="295" customFormat="1" x14ac:dyDescent="0.25">
      <c r="A10" s="291">
        <v>2</v>
      </c>
      <c r="B10" s="253" t="s">
        <v>282</v>
      </c>
      <c r="C10" s="292" t="s">
        <v>282</v>
      </c>
      <c r="D10" s="253" t="s">
        <v>439</v>
      </c>
      <c r="E10" s="253" t="s">
        <v>437</v>
      </c>
      <c r="F10" s="253" t="s">
        <v>283</v>
      </c>
      <c r="G10" s="257">
        <v>43370.859299999996</v>
      </c>
      <c r="H10" s="257">
        <v>43370.849999999991</v>
      </c>
      <c r="I10" s="257">
        <v>43370.849999999991</v>
      </c>
      <c r="J10" s="293">
        <f t="shared" si="0"/>
        <v>0</v>
      </c>
      <c r="K10" s="315">
        <f t="shared" ref="K10:K23" si="2">I10-G10</f>
        <v>-9.3000000051688403E-3</v>
      </c>
      <c r="L10" s="293">
        <v>-9.3000000051688403E-3</v>
      </c>
      <c r="M10" s="293">
        <f t="shared" si="1"/>
        <v>0</v>
      </c>
      <c r="N10" s="291" t="s">
        <v>54</v>
      </c>
      <c r="O10" s="294"/>
      <c r="P10" s="294"/>
      <c r="Q10" s="225"/>
      <c r="R10" s="225"/>
      <c r="S10" s="225"/>
      <c r="T10" s="225"/>
      <c r="U10" s="225"/>
      <c r="V10" s="225"/>
      <c r="W10" s="225"/>
      <c r="X10" s="225"/>
      <c r="Y10" s="225"/>
      <c r="Z10" s="225"/>
      <c r="AA10" s="225"/>
      <c r="AB10" s="225"/>
      <c r="AC10" s="225"/>
      <c r="AD10" s="225"/>
      <c r="AE10" s="225"/>
      <c r="AF10" s="225"/>
      <c r="AG10" s="225"/>
      <c r="AH10" s="225"/>
      <c r="AI10" s="225"/>
      <c r="AJ10" s="225"/>
      <c r="AK10" s="225"/>
      <c r="AL10" s="225"/>
      <c r="AM10" s="225"/>
      <c r="AN10" s="225"/>
      <c r="AO10" s="225"/>
      <c r="AP10" s="225"/>
      <c r="AQ10" s="225"/>
      <c r="AR10" s="225"/>
      <c r="AS10" s="225"/>
      <c r="AT10" s="225"/>
      <c r="AU10" s="225"/>
      <c r="AV10" s="225"/>
      <c r="AW10" s="225"/>
      <c r="AX10" s="225"/>
      <c r="AY10" s="225"/>
      <c r="AZ10" s="225"/>
      <c r="BA10" s="225"/>
      <c r="BB10" s="225"/>
      <c r="BC10" s="225"/>
      <c r="BD10" s="225"/>
      <c r="BE10" s="225"/>
      <c r="BF10" s="225"/>
      <c r="BG10" s="225"/>
      <c r="BH10" s="225"/>
      <c r="BI10" s="225"/>
      <c r="BJ10" s="225"/>
      <c r="BK10" s="225"/>
      <c r="BL10" s="225"/>
      <c r="BM10" s="225"/>
      <c r="BN10" s="225"/>
      <c r="BO10" s="225"/>
      <c r="BP10" s="225"/>
      <c r="BQ10" s="225"/>
      <c r="BR10" s="225"/>
      <c r="BS10" s="225"/>
      <c r="BT10" s="225"/>
      <c r="BU10" s="225"/>
      <c r="BV10" s="225"/>
      <c r="BW10" s="225"/>
      <c r="BX10" s="225"/>
      <c r="BY10" s="225"/>
      <c r="BZ10" s="225"/>
      <c r="CA10" s="225"/>
      <c r="CB10" s="225"/>
      <c r="CC10" s="225"/>
      <c r="CD10" s="225"/>
      <c r="CE10" s="225"/>
      <c r="CF10" s="225"/>
      <c r="CG10" s="225"/>
      <c r="CH10" s="225"/>
      <c r="CI10" s="225"/>
      <c r="CJ10" s="225"/>
      <c r="CK10" s="225"/>
      <c r="CL10" s="225"/>
      <c r="CM10" s="225"/>
      <c r="CN10" s="225"/>
      <c r="CO10" s="225"/>
      <c r="CP10" s="225"/>
      <c r="CQ10" s="225"/>
      <c r="CR10" s="225"/>
      <c r="CS10" s="225"/>
      <c r="CT10" s="225"/>
      <c r="CU10" s="225"/>
      <c r="CV10" s="225"/>
      <c r="CW10" s="225"/>
      <c r="CX10" s="225"/>
      <c r="CY10" s="225"/>
      <c r="CZ10" s="225"/>
      <c r="DA10" s="225"/>
      <c r="DB10" s="225"/>
      <c r="DC10" s="225"/>
      <c r="DD10" s="225"/>
      <c r="DE10" s="225"/>
      <c r="DF10" s="225"/>
      <c r="DG10" s="225"/>
      <c r="DH10" s="225"/>
      <c r="DI10" s="225"/>
      <c r="DJ10" s="225"/>
      <c r="DK10" s="225"/>
      <c r="DL10" s="225"/>
      <c r="DM10" s="225"/>
      <c r="DN10" s="225"/>
      <c r="DO10" s="225"/>
      <c r="DP10" s="225"/>
      <c r="DQ10" s="225"/>
      <c r="DR10" s="225"/>
      <c r="DS10" s="225"/>
      <c r="DT10" s="225"/>
      <c r="DU10" s="225"/>
      <c r="DV10" s="225"/>
      <c r="DW10" s="225"/>
      <c r="DX10" s="225"/>
      <c r="DY10" s="225"/>
      <c r="DZ10" s="225"/>
      <c r="EA10" s="225"/>
      <c r="EB10" s="225"/>
      <c r="EC10" s="225"/>
      <c r="ED10" s="225"/>
      <c r="EE10" s="225"/>
      <c r="EF10" s="225"/>
      <c r="EG10" s="225"/>
      <c r="EH10" s="225"/>
      <c r="EI10" s="225"/>
      <c r="EJ10" s="225"/>
      <c r="EK10" s="225"/>
      <c r="EL10" s="225"/>
      <c r="EM10" s="225"/>
      <c r="EN10" s="225"/>
      <c r="EO10" s="225"/>
      <c r="EP10" s="225"/>
      <c r="EQ10" s="225"/>
      <c r="ER10" s="225"/>
      <c r="ES10" s="225"/>
      <c r="ET10" s="225"/>
      <c r="EU10" s="225"/>
      <c r="EV10" s="225"/>
      <c r="EW10" s="225"/>
      <c r="EX10" s="225"/>
      <c r="EY10" s="225"/>
      <c r="EZ10" s="225"/>
      <c r="FA10" s="225"/>
      <c r="FB10" s="225"/>
      <c r="FC10" s="225"/>
      <c r="FD10" s="225"/>
      <c r="FE10" s="225"/>
      <c r="FF10" s="225"/>
      <c r="FG10" s="225"/>
      <c r="FH10" s="225"/>
      <c r="FI10" s="225"/>
      <c r="FJ10" s="225"/>
      <c r="FK10" s="225"/>
      <c r="FL10" s="225"/>
      <c r="FM10" s="225"/>
      <c r="FN10" s="225"/>
      <c r="FO10" s="225"/>
      <c r="FP10" s="225"/>
      <c r="FQ10" s="225"/>
      <c r="FR10" s="225"/>
      <c r="FS10" s="225"/>
      <c r="FT10" s="225"/>
      <c r="FU10" s="225"/>
      <c r="FV10" s="225"/>
      <c r="FW10" s="225"/>
      <c r="FX10" s="225"/>
      <c r="FY10" s="225"/>
      <c r="FZ10" s="225"/>
      <c r="GA10" s="225"/>
      <c r="GB10" s="225"/>
      <c r="GC10" s="225"/>
      <c r="GD10" s="225"/>
      <c r="GE10" s="225"/>
      <c r="GF10" s="225"/>
      <c r="GG10" s="225"/>
      <c r="GH10" s="225"/>
      <c r="GI10" s="225"/>
      <c r="GJ10" s="225"/>
      <c r="GK10" s="225"/>
      <c r="GL10" s="225"/>
      <c r="GM10" s="225"/>
      <c r="GN10" s="225"/>
      <c r="GO10" s="225"/>
      <c r="GP10" s="225"/>
      <c r="GQ10" s="225"/>
      <c r="GR10" s="225"/>
      <c r="GS10" s="225"/>
      <c r="GT10" s="225"/>
      <c r="GU10" s="225"/>
      <c r="GV10" s="225"/>
      <c r="GW10" s="225"/>
      <c r="GX10" s="225"/>
      <c r="GY10" s="225"/>
      <c r="GZ10" s="225"/>
      <c r="HA10" s="225"/>
      <c r="HB10" s="225"/>
      <c r="HC10" s="225"/>
      <c r="HD10" s="225"/>
      <c r="HE10" s="225"/>
      <c r="HF10" s="225"/>
      <c r="HG10" s="225"/>
      <c r="HH10" s="225"/>
      <c r="HI10" s="225"/>
      <c r="HJ10" s="225"/>
      <c r="HK10" s="225"/>
      <c r="HL10" s="225"/>
      <c r="HM10" s="225"/>
      <c r="HN10" s="225"/>
      <c r="HO10" s="225"/>
      <c r="HP10" s="225"/>
      <c r="HQ10" s="225"/>
      <c r="HR10" s="225"/>
      <c r="HS10" s="225"/>
      <c r="HT10" s="225"/>
      <c r="HU10" s="225"/>
      <c r="HV10" s="225"/>
      <c r="HW10" s="225"/>
      <c r="HX10" s="225"/>
      <c r="HY10" s="225"/>
      <c r="HZ10" s="225"/>
      <c r="IA10" s="225"/>
      <c r="IB10" s="225"/>
      <c r="IC10" s="225"/>
      <c r="ID10" s="225"/>
      <c r="IE10" s="225"/>
      <c r="IF10" s="225"/>
      <c r="IG10" s="225"/>
      <c r="IH10" s="225"/>
      <c r="II10" s="225"/>
      <c r="IJ10" s="225"/>
      <c r="IK10" s="225"/>
      <c r="IL10" s="225"/>
      <c r="IM10" s="225"/>
      <c r="IN10" s="225"/>
      <c r="IO10" s="225"/>
      <c r="IP10" s="225"/>
      <c r="IQ10" s="225"/>
      <c r="IR10" s="225"/>
      <c r="IS10" s="225"/>
      <c r="IT10" s="225"/>
    </row>
    <row r="11" spans="1:254" s="396" customFormat="1" ht="55.5" customHeight="1" x14ac:dyDescent="0.25">
      <c r="A11" s="386">
        <v>3</v>
      </c>
      <c r="B11" s="392" t="s">
        <v>282</v>
      </c>
      <c r="C11" s="387" t="s">
        <v>282</v>
      </c>
      <c r="D11" s="392" t="s">
        <v>547</v>
      </c>
      <c r="E11" s="392" t="s">
        <v>437</v>
      </c>
      <c r="F11" s="392" t="s">
        <v>283</v>
      </c>
      <c r="G11" s="393">
        <v>94899.692999999999</v>
      </c>
      <c r="H11" s="393">
        <v>84419.93</v>
      </c>
      <c r="I11" s="393">
        <v>75572</v>
      </c>
      <c r="J11" s="394">
        <f t="shared" si="0"/>
        <v>-8847.929999999993</v>
      </c>
      <c r="K11" s="315">
        <f t="shared" si="2"/>
        <v>-19327.692999999999</v>
      </c>
      <c r="L11" s="394">
        <f>-8847.92999999999-19327.693</f>
        <v>-28175.622999999989</v>
      </c>
      <c r="M11" s="394">
        <f>K11+J11-L11</f>
        <v>0</v>
      </c>
      <c r="N11" s="386" t="s">
        <v>54</v>
      </c>
      <c r="O11" s="395" t="s">
        <v>426</v>
      </c>
      <c r="P11" s="294" t="s">
        <v>636</v>
      </c>
      <c r="Q11" s="391"/>
      <c r="R11" s="391"/>
      <c r="S11" s="391"/>
      <c r="T11" s="391"/>
      <c r="U11" s="391"/>
      <c r="V11" s="391"/>
      <c r="W11" s="391"/>
      <c r="X11" s="391"/>
      <c r="Y11" s="391"/>
      <c r="Z11" s="391"/>
      <c r="AA11" s="391"/>
      <c r="AB11" s="391"/>
      <c r="AC11" s="391"/>
      <c r="AD11" s="391"/>
      <c r="AE11" s="391"/>
      <c r="AF11" s="391"/>
      <c r="AG11" s="391"/>
      <c r="AH11" s="391"/>
      <c r="AI11" s="391"/>
      <c r="AJ11" s="391"/>
      <c r="AK11" s="391"/>
      <c r="AL11" s="391"/>
      <c r="AM11" s="391"/>
      <c r="AN11" s="391"/>
      <c r="AO11" s="391"/>
      <c r="AP11" s="391"/>
      <c r="AQ11" s="391"/>
      <c r="AR11" s="391"/>
      <c r="AS11" s="391"/>
      <c r="AT11" s="391"/>
      <c r="AU11" s="391"/>
      <c r="AV11" s="391"/>
      <c r="AW11" s="391"/>
      <c r="AX11" s="391"/>
      <c r="AY11" s="391"/>
      <c r="AZ11" s="391"/>
      <c r="BA11" s="391"/>
      <c r="BB11" s="391"/>
      <c r="BC11" s="391"/>
      <c r="BD11" s="391"/>
      <c r="BE11" s="391"/>
      <c r="BF11" s="391"/>
      <c r="BG11" s="391"/>
      <c r="BH11" s="391"/>
      <c r="BI11" s="391"/>
      <c r="BJ11" s="391"/>
      <c r="BK11" s="391"/>
      <c r="BL11" s="391"/>
      <c r="BM11" s="391"/>
      <c r="BN11" s="391"/>
      <c r="BO11" s="391"/>
      <c r="BP11" s="391"/>
      <c r="BQ11" s="391"/>
      <c r="BR11" s="391"/>
      <c r="BS11" s="391"/>
      <c r="BT11" s="391"/>
      <c r="BU11" s="391"/>
      <c r="BV11" s="391"/>
      <c r="BW11" s="391"/>
      <c r="BX11" s="391"/>
      <c r="BY11" s="391"/>
      <c r="BZ11" s="391"/>
      <c r="CA11" s="391"/>
      <c r="CB11" s="391"/>
      <c r="CC11" s="391"/>
      <c r="CD11" s="391"/>
      <c r="CE11" s="391"/>
      <c r="CF11" s="391"/>
      <c r="CG11" s="391"/>
      <c r="CH11" s="391"/>
      <c r="CI11" s="391"/>
      <c r="CJ11" s="391"/>
      <c r="CK11" s="391"/>
      <c r="CL11" s="391"/>
      <c r="CM11" s="391"/>
      <c r="CN11" s="391"/>
      <c r="CO11" s="391"/>
      <c r="CP11" s="391"/>
      <c r="CQ11" s="391"/>
      <c r="CR11" s="391"/>
      <c r="CS11" s="391"/>
      <c r="CT11" s="391"/>
      <c r="CU11" s="391"/>
      <c r="CV11" s="391"/>
      <c r="CW11" s="391"/>
      <c r="CX11" s="391"/>
      <c r="CY11" s="391"/>
      <c r="CZ11" s="391"/>
      <c r="DA11" s="391"/>
      <c r="DB11" s="391"/>
      <c r="DC11" s="391"/>
      <c r="DD11" s="391"/>
      <c r="DE11" s="391"/>
      <c r="DF11" s="391"/>
      <c r="DG11" s="391"/>
      <c r="DH11" s="391"/>
      <c r="DI11" s="391"/>
      <c r="DJ11" s="391"/>
      <c r="DK11" s="391"/>
      <c r="DL11" s="391"/>
      <c r="DM11" s="391"/>
      <c r="DN11" s="391"/>
      <c r="DO11" s="391"/>
      <c r="DP11" s="391"/>
      <c r="DQ11" s="391"/>
      <c r="DR11" s="391"/>
      <c r="DS11" s="391"/>
      <c r="DT11" s="391"/>
      <c r="DU11" s="391"/>
      <c r="DV11" s="391"/>
      <c r="DW11" s="391"/>
      <c r="DX11" s="391"/>
      <c r="DY11" s="391"/>
      <c r="DZ11" s="391"/>
      <c r="EA11" s="391"/>
      <c r="EB11" s="391"/>
      <c r="EC11" s="391"/>
      <c r="ED11" s="391"/>
      <c r="EE11" s="391"/>
      <c r="EF11" s="391"/>
      <c r="EG11" s="391"/>
      <c r="EH11" s="391"/>
      <c r="EI11" s="391"/>
      <c r="EJ11" s="391"/>
      <c r="EK11" s="391"/>
      <c r="EL11" s="391"/>
      <c r="EM11" s="391"/>
      <c r="EN11" s="391"/>
      <c r="EO11" s="391"/>
      <c r="EP11" s="391"/>
      <c r="EQ11" s="391"/>
      <c r="ER11" s="391"/>
      <c r="ES11" s="391"/>
      <c r="ET11" s="391"/>
      <c r="EU11" s="391"/>
      <c r="EV11" s="391"/>
      <c r="EW11" s="391"/>
      <c r="EX11" s="391"/>
      <c r="EY11" s="391"/>
      <c r="EZ11" s="391"/>
      <c r="FA11" s="391"/>
      <c r="FB11" s="391"/>
      <c r="FC11" s="391"/>
      <c r="FD11" s="391"/>
      <c r="FE11" s="391"/>
      <c r="FF11" s="391"/>
      <c r="FG11" s="391"/>
      <c r="FH11" s="391"/>
      <c r="FI11" s="391"/>
      <c r="FJ11" s="391"/>
      <c r="FK11" s="391"/>
      <c r="FL11" s="391"/>
      <c r="FM11" s="391"/>
      <c r="FN11" s="391"/>
      <c r="FO11" s="391"/>
      <c r="FP11" s="391"/>
      <c r="FQ11" s="391"/>
      <c r="FR11" s="391"/>
      <c r="FS11" s="391"/>
      <c r="FT11" s="391"/>
      <c r="FU11" s="391"/>
      <c r="FV11" s="391"/>
      <c r="FW11" s="391"/>
      <c r="FX11" s="391"/>
      <c r="FY11" s="391"/>
      <c r="FZ11" s="391"/>
      <c r="GA11" s="391"/>
      <c r="GB11" s="391"/>
      <c r="GC11" s="391"/>
      <c r="GD11" s="391"/>
      <c r="GE11" s="391"/>
      <c r="GF11" s="391"/>
      <c r="GG11" s="391"/>
      <c r="GH11" s="391"/>
      <c r="GI11" s="391"/>
      <c r="GJ11" s="391"/>
      <c r="GK11" s="391"/>
      <c r="GL11" s="391"/>
      <c r="GM11" s="391"/>
      <c r="GN11" s="391"/>
      <c r="GO11" s="391"/>
      <c r="GP11" s="391"/>
      <c r="GQ11" s="391"/>
      <c r="GR11" s="391"/>
      <c r="GS11" s="391"/>
      <c r="GT11" s="391"/>
      <c r="GU11" s="391"/>
      <c r="GV11" s="391"/>
      <c r="GW11" s="391"/>
      <c r="GX11" s="391"/>
      <c r="GY11" s="391"/>
      <c r="GZ11" s="391"/>
      <c r="HA11" s="391"/>
      <c r="HB11" s="391"/>
      <c r="HC11" s="391"/>
      <c r="HD11" s="391"/>
      <c r="HE11" s="391"/>
      <c r="HF11" s="391"/>
      <c r="HG11" s="391"/>
      <c r="HH11" s="391"/>
      <c r="HI11" s="391"/>
      <c r="HJ11" s="391"/>
      <c r="HK11" s="391"/>
      <c r="HL11" s="391"/>
      <c r="HM11" s="391"/>
      <c r="HN11" s="391"/>
      <c r="HO11" s="391"/>
      <c r="HP11" s="391"/>
      <c r="HQ11" s="391"/>
      <c r="HR11" s="391"/>
      <c r="HS11" s="391"/>
      <c r="HT11" s="391"/>
      <c r="HU11" s="391"/>
      <c r="HV11" s="391"/>
      <c r="HW11" s="391"/>
      <c r="HX11" s="391"/>
      <c r="HY11" s="391"/>
      <c r="HZ11" s="391"/>
      <c r="IA11" s="391"/>
      <c r="IB11" s="391"/>
      <c r="IC11" s="391"/>
      <c r="ID11" s="391"/>
      <c r="IE11" s="391"/>
      <c r="IF11" s="391"/>
      <c r="IG11" s="391"/>
      <c r="IH11" s="391"/>
      <c r="II11" s="391"/>
      <c r="IJ11" s="391"/>
      <c r="IK11" s="391"/>
      <c r="IL11" s="391"/>
      <c r="IM11" s="391"/>
      <c r="IN11" s="391"/>
      <c r="IO11" s="391"/>
      <c r="IP11" s="391"/>
      <c r="IQ11" s="391"/>
      <c r="IR11" s="391"/>
      <c r="IS11" s="391"/>
      <c r="IT11" s="391"/>
    </row>
    <row r="12" spans="1:254" s="295" customFormat="1" x14ac:dyDescent="0.25">
      <c r="A12" s="291">
        <v>4</v>
      </c>
      <c r="B12" s="253" t="s">
        <v>282</v>
      </c>
      <c r="C12" s="292" t="s">
        <v>282</v>
      </c>
      <c r="D12" s="253" t="s">
        <v>554</v>
      </c>
      <c r="E12" s="253" t="s">
        <v>437</v>
      </c>
      <c r="F12" s="253" t="s">
        <v>283</v>
      </c>
      <c r="G12" s="257">
        <v>10432.340000000002</v>
      </c>
      <c r="H12" s="257">
        <v>10432.340000000002</v>
      </c>
      <c r="I12" s="257">
        <v>10432.340000000002</v>
      </c>
      <c r="J12" s="293">
        <f t="shared" si="0"/>
        <v>0</v>
      </c>
      <c r="K12" s="315">
        <f t="shared" si="2"/>
        <v>0</v>
      </c>
      <c r="L12" s="293"/>
      <c r="M12" s="293">
        <f t="shared" si="1"/>
        <v>0</v>
      </c>
      <c r="N12" s="291" t="s">
        <v>54</v>
      </c>
      <c r="O12" s="294"/>
      <c r="P12" s="294"/>
      <c r="Q12" s="225"/>
      <c r="R12" s="225"/>
      <c r="S12" s="225"/>
      <c r="T12" s="225"/>
      <c r="U12" s="225"/>
      <c r="V12" s="225"/>
      <c r="W12" s="225"/>
      <c r="X12" s="225"/>
      <c r="Y12" s="225"/>
      <c r="Z12" s="225"/>
      <c r="AA12" s="225"/>
      <c r="AB12" s="225"/>
      <c r="AC12" s="225"/>
      <c r="AD12" s="225"/>
      <c r="AE12" s="225"/>
      <c r="AF12" s="225"/>
      <c r="AG12" s="225"/>
      <c r="AH12" s="225"/>
      <c r="AI12" s="225"/>
      <c r="AJ12" s="225"/>
      <c r="AK12" s="225"/>
      <c r="AL12" s="225"/>
      <c r="AM12" s="225"/>
      <c r="AN12" s="225"/>
      <c r="AO12" s="225"/>
      <c r="AP12" s="225"/>
      <c r="AQ12" s="225"/>
      <c r="AR12" s="225"/>
      <c r="AS12" s="225"/>
      <c r="AT12" s="225"/>
      <c r="AU12" s="225"/>
      <c r="AV12" s="225"/>
      <c r="AW12" s="225"/>
      <c r="AX12" s="225"/>
      <c r="AY12" s="225"/>
      <c r="AZ12" s="225"/>
      <c r="BA12" s="225"/>
      <c r="BB12" s="225"/>
      <c r="BC12" s="225"/>
      <c r="BD12" s="225"/>
      <c r="BE12" s="225"/>
      <c r="BF12" s="225"/>
      <c r="BG12" s="225"/>
      <c r="BH12" s="225"/>
      <c r="BI12" s="225"/>
      <c r="BJ12" s="225"/>
      <c r="BK12" s="225"/>
      <c r="BL12" s="225"/>
      <c r="BM12" s="225"/>
      <c r="BN12" s="225"/>
      <c r="BO12" s="225"/>
      <c r="BP12" s="225"/>
      <c r="BQ12" s="225"/>
      <c r="BR12" s="225"/>
      <c r="BS12" s="225"/>
      <c r="BT12" s="225"/>
      <c r="BU12" s="225"/>
      <c r="BV12" s="225"/>
      <c r="BW12" s="225"/>
      <c r="BX12" s="225"/>
      <c r="BY12" s="225"/>
      <c r="BZ12" s="225"/>
      <c r="CA12" s="225"/>
      <c r="CB12" s="225"/>
      <c r="CC12" s="225"/>
      <c r="CD12" s="225"/>
      <c r="CE12" s="225"/>
      <c r="CF12" s="225"/>
      <c r="CG12" s="225"/>
      <c r="CH12" s="225"/>
      <c r="CI12" s="225"/>
      <c r="CJ12" s="225"/>
      <c r="CK12" s="225"/>
      <c r="CL12" s="225"/>
      <c r="CM12" s="225"/>
      <c r="CN12" s="225"/>
      <c r="CO12" s="225"/>
      <c r="CP12" s="225"/>
      <c r="CQ12" s="225"/>
      <c r="CR12" s="225"/>
      <c r="CS12" s="225"/>
      <c r="CT12" s="225"/>
      <c r="CU12" s="225"/>
      <c r="CV12" s="225"/>
      <c r="CW12" s="225"/>
      <c r="CX12" s="225"/>
      <c r="CY12" s="225"/>
      <c r="CZ12" s="225"/>
      <c r="DA12" s="225"/>
      <c r="DB12" s="225"/>
      <c r="DC12" s="225"/>
      <c r="DD12" s="225"/>
      <c r="DE12" s="225"/>
      <c r="DF12" s="225"/>
      <c r="DG12" s="225"/>
      <c r="DH12" s="225"/>
      <c r="DI12" s="225"/>
      <c r="DJ12" s="225"/>
      <c r="DK12" s="225"/>
      <c r="DL12" s="225"/>
      <c r="DM12" s="225"/>
      <c r="DN12" s="225"/>
      <c r="DO12" s="225"/>
      <c r="DP12" s="225"/>
      <c r="DQ12" s="225"/>
      <c r="DR12" s="225"/>
      <c r="DS12" s="225"/>
      <c r="DT12" s="225"/>
      <c r="DU12" s="225"/>
      <c r="DV12" s="225"/>
      <c r="DW12" s="225"/>
      <c r="DX12" s="225"/>
      <c r="DY12" s="225"/>
      <c r="DZ12" s="225"/>
      <c r="EA12" s="225"/>
      <c r="EB12" s="225"/>
      <c r="EC12" s="225"/>
      <c r="ED12" s="225"/>
      <c r="EE12" s="225"/>
      <c r="EF12" s="225"/>
      <c r="EG12" s="225"/>
      <c r="EH12" s="225"/>
      <c r="EI12" s="225"/>
      <c r="EJ12" s="225"/>
      <c r="EK12" s="225"/>
      <c r="EL12" s="225"/>
      <c r="EM12" s="225"/>
      <c r="EN12" s="225"/>
      <c r="EO12" s="225"/>
      <c r="EP12" s="225"/>
      <c r="EQ12" s="225"/>
      <c r="ER12" s="225"/>
      <c r="ES12" s="225"/>
      <c r="ET12" s="225"/>
      <c r="EU12" s="225"/>
      <c r="EV12" s="225"/>
      <c r="EW12" s="225"/>
      <c r="EX12" s="225"/>
      <c r="EY12" s="225"/>
      <c r="EZ12" s="225"/>
      <c r="FA12" s="225"/>
      <c r="FB12" s="225"/>
      <c r="FC12" s="225"/>
      <c r="FD12" s="225"/>
      <c r="FE12" s="225"/>
      <c r="FF12" s="225"/>
      <c r="FG12" s="225"/>
      <c r="FH12" s="225"/>
      <c r="FI12" s="225"/>
      <c r="FJ12" s="225"/>
      <c r="FK12" s="225"/>
      <c r="FL12" s="225"/>
      <c r="FM12" s="225"/>
      <c r="FN12" s="225"/>
      <c r="FO12" s="225"/>
      <c r="FP12" s="225"/>
      <c r="FQ12" s="225"/>
      <c r="FR12" s="225"/>
      <c r="FS12" s="225"/>
      <c r="FT12" s="225"/>
      <c r="FU12" s="225"/>
      <c r="FV12" s="225"/>
      <c r="FW12" s="225"/>
      <c r="FX12" s="225"/>
      <c r="FY12" s="225"/>
      <c r="FZ12" s="225"/>
      <c r="GA12" s="225"/>
      <c r="GB12" s="225"/>
      <c r="GC12" s="225"/>
      <c r="GD12" s="225"/>
      <c r="GE12" s="225"/>
      <c r="GF12" s="225"/>
      <c r="GG12" s="225"/>
      <c r="GH12" s="225"/>
      <c r="GI12" s="225"/>
      <c r="GJ12" s="225"/>
      <c r="GK12" s="225"/>
      <c r="GL12" s="225"/>
      <c r="GM12" s="225"/>
      <c r="GN12" s="225"/>
      <c r="GO12" s="225"/>
      <c r="GP12" s="225"/>
      <c r="GQ12" s="225"/>
      <c r="GR12" s="225"/>
      <c r="GS12" s="225"/>
      <c r="GT12" s="225"/>
      <c r="GU12" s="225"/>
      <c r="GV12" s="225"/>
      <c r="GW12" s="225"/>
      <c r="GX12" s="225"/>
      <c r="GY12" s="225"/>
      <c r="GZ12" s="225"/>
      <c r="HA12" s="225"/>
      <c r="HB12" s="225"/>
      <c r="HC12" s="225"/>
      <c r="HD12" s="225"/>
      <c r="HE12" s="225"/>
      <c r="HF12" s="225"/>
      <c r="HG12" s="225"/>
      <c r="HH12" s="225"/>
      <c r="HI12" s="225"/>
      <c r="HJ12" s="225"/>
      <c r="HK12" s="225"/>
      <c r="HL12" s="225"/>
      <c r="HM12" s="225"/>
      <c r="HN12" s="225"/>
      <c r="HO12" s="225"/>
      <c r="HP12" s="225"/>
      <c r="HQ12" s="225"/>
      <c r="HR12" s="225"/>
      <c r="HS12" s="225"/>
      <c r="HT12" s="225"/>
      <c r="HU12" s="225"/>
      <c r="HV12" s="225"/>
      <c r="HW12" s="225"/>
      <c r="HX12" s="225"/>
      <c r="HY12" s="225"/>
      <c r="HZ12" s="225"/>
      <c r="IA12" s="225"/>
      <c r="IB12" s="225"/>
      <c r="IC12" s="225"/>
      <c r="ID12" s="225"/>
      <c r="IE12" s="225"/>
      <c r="IF12" s="225"/>
      <c r="IG12" s="225"/>
      <c r="IH12" s="225"/>
      <c r="II12" s="225"/>
      <c r="IJ12" s="225"/>
      <c r="IK12" s="225"/>
      <c r="IL12" s="225"/>
      <c r="IM12" s="225"/>
      <c r="IN12" s="225"/>
      <c r="IO12" s="225"/>
      <c r="IP12" s="225"/>
      <c r="IQ12" s="225"/>
      <c r="IR12" s="225"/>
      <c r="IS12" s="225"/>
      <c r="IT12" s="225"/>
    </row>
    <row r="13" spans="1:254" s="391" customFormat="1" x14ac:dyDescent="0.25">
      <c r="A13" s="386">
        <v>5</v>
      </c>
      <c r="B13" s="275" t="s">
        <v>483</v>
      </c>
      <c r="C13" s="387" t="s">
        <v>480</v>
      </c>
      <c r="D13" s="275" t="s">
        <v>551</v>
      </c>
      <c r="E13" s="275" t="s">
        <v>437</v>
      </c>
      <c r="F13" s="275" t="s">
        <v>287</v>
      </c>
      <c r="G13" s="278"/>
      <c r="H13" s="278">
        <v>3936</v>
      </c>
      <c r="I13" s="278">
        <v>3936</v>
      </c>
      <c r="J13" s="388">
        <f t="shared" si="0"/>
        <v>0</v>
      </c>
      <c r="K13" s="394">
        <f t="shared" si="2"/>
        <v>3936</v>
      </c>
      <c r="L13" s="394">
        <v>3936</v>
      </c>
      <c r="M13" s="388">
        <f t="shared" si="1"/>
        <v>0</v>
      </c>
      <c r="N13" s="386" t="s">
        <v>54</v>
      </c>
      <c r="O13" s="395" t="s">
        <v>426</v>
      </c>
      <c r="P13" s="294" t="s">
        <v>639</v>
      </c>
    </row>
    <row r="14" spans="1:254" s="225" customFormat="1" x14ac:dyDescent="0.25">
      <c r="A14" s="291">
        <v>6</v>
      </c>
      <c r="B14" s="253" t="s">
        <v>503</v>
      </c>
      <c r="C14" s="292" t="s">
        <v>480</v>
      </c>
      <c r="D14" s="253" t="s">
        <v>554</v>
      </c>
      <c r="E14" s="253" t="s">
        <v>437</v>
      </c>
      <c r="F14" s="253" t="s">
        <v>287</v>
      </c>
      <c r="G14" s="257">
        <v>8504</v>
      </c>
      <c r="H14" s="257">
        <v>8504</v>
      </c>
      <c r="I14" s="257">
        <v>8504</v>
      </c>
      <c r="J14" s="293">
        <f t="shared" si="0"/>
        <v>0</v>
      </c>
      <c r="K14" s="315">
        <f t="shared" si="2"/>
        <v>0</v>
      </c>
      <c r="L14" s="293">
        <v>0</v>
      </c>
      <c r="M14" s="293">
        <f t="shared" si="1"/>
        <v>0</v>
      </c>
      <c r="N14" s="291" t="s">
        <v>54</v>
      </c>
      <c r="O14" s="261"/>
      <c r="P14" s="261"/>
    </row>
    <row r="15" spans="1:254" s="225" customFormat="1" x14ac:dyDescent="0.25">
      <c r="A15" s="291">
        <v>7</v>
      </c>
      <c r="B15" s="253" t="s">
        <v>492</v>
      </c>
      <c r="C15" s="292" t="s">
        <v>480</v>
      </c>
      <c r="D15" s="253" t="s">
        <v>554</v>
      </c>
      <c r="E15" s="253" t="s">
        <v>437</v>
      </c>
      <c r="F15" s="253" t="s">
        <v>283</v>
      </c>
      <c r="G15" s="257">
        <v>2961</v>
      </c>
      <c r="H15" s="257">
        <v>7281</v>
      </c>
      <c r="I15" s="257">
        <v>7281</v>
      </c>
      <c r="J15" s="293">
        <f t="shared" si="0"/>
        <v>0</v>
      </c>
      <c r="K15" s="315">
        <f t="shared" si="2"/>
        <v>4320</v>
      </c>
      <c r="L15" s="293">
        <v>4320</v>
      </c>
      <c r="M15" s="293">
        <f t="shared" si="1"/>
        <v>0</v>
      </c>
      <c r="N15" s="291" t="s">
        <v>54</v>
      </c>
      <c r="O15" s="395" t="s">
        <v>426</v>
      </c>
      <c r="P15" s="294" t="s">
        <v>640</v>
      </c>
    </row>
    <row r="16" spans="1:254" s="225" customFormat="1" x14ac:dyDescent="0.25">
      <c r="A16" s="291">
        <v>8</v>
      </c>
      <c r="B16" s="253" t="s">
        <v>533</v>
      </c>
      <c r="C16" s="292" t="s">
        <v>480</v>
      </c>
      <c r="D16" s="253" t="s">
        <v>554</v>
      </c>
      <c r="E16" s="253" t="s">
        <v>437</v>
      </c>
      <c r="F16" s="253" t="s">
        <v>287</v>
      </c>
      <c r="G16" s="257">
        <v>5290</v>
      </c>
      <c r="H16" s="257">
        <v>5290</v>
      </c>
      <c r="I16" s="257">
        <v>5290</v>
      </c>
      <c r="J16" s="293">
        <f t="shared" si="0"/>
        <v>0</v>
      </c>
      <c r="K16" s="315">
        <f t="shared" si="2"/>
        <v>0</v>
      </c>
      <c r="L16" s="293">
        <v>0</v>
      </c>
      <c r="M16" s="293">
        <f t="shared" si="1"/>
        <v>0</v>
      </c>
      <c r="N16" s="291" t="s">
        <v>54</v>
      </c>
      <c r="O16" s="261"/>
      <c r="P16" s="261"/>
    </row>
    <row r="17" spans="1:16" s="225" customFormat="1" x14ac:dyDescent="0.25">
      <c r="A17" s="291">
        <v>9</v>
      </c>
      <c r="B17" s="253" t="s">
        <v>484</v>
      </c>
      <c r="C17" s="292" t="s">
        <v>480</v>
      </c>
      <c r="D17" s="253" t="s">
        <v>554</v>
      </c>
      <c r="E17" s="253" t="s">
        <v>437</v>
      </c>
      <c r="F17" s="253" t="s">
        <v>482</v>
      </c>
      <c r="G17" s="257">
        <v>1477000</v>
      </c>
      <c r="H17" s="257">
        <v>2417000</v>
      </c>
      <c r="I17" s="257">
        <v>2417000</v>
      </c>
      <c r="J17" s="293">
        <f t="shared" si="0"/>
        <v>0</v>
      </c>
      <c r="K17" s="315">
        <f t="shared" si="2"/>
        <v>940000</v>
      </c>
      <c r="L17" s="293">
        <v>940000</v>
      </c>
      <c r="M17" s="293">
        <f t="shared" si="1"/>
        <v>0</v>
      </c>
      <c r="N17" s="291" t="s">
        <v>54</v>
      </c>
      <c r="O17" s="395" t="s">
        <v>426</v>
      </c>
      <c r="P17" s="294" t="s">
        <v>641</v>
      </c>
    </row>
    <row r="18" spans="1:16" s="225" customFormat="1" x14ac:dyDescent="0.25">
      <c r="A18" s="291">
        <v>10</v>
      </c>
      <c r="B18" s="253" t="s">
        <v>490</v>
      </c>
      <c r="C18" s="292" t="s">
        <v>480</v>
      </c>
      <c r="D18" s="253" t="s">
        <v>554</v>
      </c>
      <c r="E18" s="253" t="s">
        <v>437</v>
      </c>
      <c r="F18" s="253" t="s">
        <v>482</v>
      </c>
      <c r="G18" s="257">
        <v>4142.24</v>
      </c>
      <c r="H18" s="257">
        <v>4142.24</v>
      </c>
      <c r="I18" s="257">
        <v>4142.24</v>
      </c>
      <c r="J18" s="293">
        <f t="shared" si="0"/>
        <v>0</v>
      </c>
      <c r="K18" s="315">
        <f t="shared" si="2"/>
        <v>0</v>
      </c>
      <c r="L18" s="293">
        <v>0</v>
      </c>
      <c r="M18" s="293">
        <f t="shared" si="1"/>
        <v>0</v>
      </c>
      <c r="N18" s="291" t="s">
        <v>54</v>
      </c>
      <c r="O18" s="261"/>
      <c r="P18" s="261"/>
    </row>
    <row r="19" spans="1:16" s="391" customFormat="1" x14ac:dyDescent="0.25">
      <c r="A19" s="386">
        <v>11</v>
      </c>
      <c r="B19" s="275" t="s">
        <v>545</v>
      </c>
      <c r="C19" s="387" t="s">
        <v>480</v>
      </c>
      <c r="D19" s="275" t="s">
        <v>555</v>
      </c>
      <c r="E19" s="275" t="s">
        <v>437</v>
      </c>
      <c r="F19" s="275" t="s">
        <v>482</v>
      </c>
      <c r="G19" s="278"/>
      <c r="H19" s="278">
        <v>3623.77</v>
      </c>
      <c r="I19" s="278">
        <v>3623.77</v>
      </c>
      <c r="J19" s="388">
        <f t="shared" si="0"/>
        <v>0</v>
      </c>
      <c r="K19" s="394">
        <f t="shared" si="2"/>
        <v>3623.77</v>
      </c>
      <c r="L19" s="388">
        <v>3623.77</v>
      </c>
      <c r="M19" s="388">
        <f t="shared" si="1"/>
        <v>0</v>
      </c>
      <c r="N19" s="386" t="s">
        <v>54</v>
      </c>
      <c r="O19" s="395" t="s">
        <v>426</v>
      </c>
      <c r="P19" s="294" t="s">
        <v>642</v>
      </c>
    </row>
    <row r="20" spans="1:16" s="225" customFormat="1" x14ac:dyDescent="0.25">
      <c r="A20" s="291">
        <v>12</v>
      </c>
      <c r="B20" s="253" t="s">
        <v>517</v>
      </c>
      <c r="C20" s="292" t="s">
        <v>480</v>
      </c>
      <c r="D20" s="253" t="s">
        <v>555</v>
      </c>
      <c r="E20" s="253" t="s">
        <v>437</v>
      </c>
      <c r="F20" s="253" t="s">
        <v>283</v>
      </c>
      <c r="G20" s="278">
        <v>8012</v>
      </c>
      <c r="H20" s="257">
        <v>8012</v>
      </c>
      <c r="I20" s="257">
        <v>8012</v>
      </c>
      <c r="J20" s="293">
        <f t="shared" si="0"/>
        <v>0</v>
      </c>
      <c r="K20" s="315">
        <f t="shared" si="2"/>
        <v>0</v>
      </c>
      <c r="L20" s="293">
        <v>0</v>
      </c>
      <c r="M20" s="293">
        <f t="shared" si="1"/>
        <v>0</v>
      </c>
      <c r="N20" s="291" t="s">
        <v>54</v>
      </c>
      <c r="O20" s="261"/>
      <c r="P20" s="261"/>
    </row>
    <row r="21" spans="1:16" s="225" customFormat="1" x14ac:dyDescent="0.25">
      <c r="A21" s="291">
        <v>13</v>
      </c>
      <c r="B21" s="253" t="s">
        <v>484</v>
      </c>
      <c r="C21" s="292" t="s">
        <v>480</v>
      </c>
      <c r="D21" s="253" t="s">
        <v>555</v>
      </c>
      <c r="E21" s="253" t="s">
        <v>437</v>
      </c>
      <c r="F21" s="253" t="s">
        <v>482</v>
      </c>
      <c r="G21" s="278">
        <v>1746000</v>
      </c>
      <c r="H21" s="257">
        <v>4960000</v>
      </c>
      <c r="I21" s="257">
        <v>4960000</v>
      </c>
      <c r="J21" s="293">
        <f t="shared" si="0"/>
        <v>0</v>
      </c>
      <c r="K21" s="315">
        <f t="shared" si="2"/>
        <v>3214000</v>
      </c>
      <c r="L21" s="293">
        <v>3214000</v>
      </c>
      <c r="M21" s="293">
        <f t="shared" si="1"/>
        <v>0</v>
      </c>
      <c r="N21" s="291" t="s">
        <v>54</v>
      </c>
      <c r="O21" s="395" t="s">
        <v>426</v>
      </c>
      <c r="P21" s="294" t="s">
        <v>643</v>
      </c>
    </row>
    <row r="22" spans="1:16" s="391" customFormat="1" x14ac:dyDescent="0.25">
      <c r="A22" s="386">
        <v>14</v>
      </c>
      <c r="B22" s="275" t="s">
        <v>556</v>
      </c>
      <c r="C22" s="387" t="s">
        <v>480</v>
      </c>
      <c r="D22" s="275" t="s">
        <v>557</v>
      </c>
      <c r="E22" s="275" t="s">
        <v>442</v>
      </c>
      <c r="F22" s="275" t="s">
        <v>287</v>
      </c>
      <c r="G22" s="278"/>
      <c r="H22" s="278">
        <v>41287</v>
      </c>
      <c r="I22" s="278">
        <v>41287</v>
      </c>
      <c r="J22" s="388">
        <f t="shared" si="0"/>
        <v>0</v>
      </c>
      <c r="K22" s="394">
        <f t="shared" si="2"/>
        <v>41287</v>
      </c>
      <c r="L22" s="388">
        <v>41287</v>
      </c>
      <c r="M22" s="388">
        <f t="shared" si="1"/>
        <v>0</v>
      </c>
      <c r="N22" s="386" t="s">
        <v>54</v>
      </c>
      <c r="O22" s="395" t="s">
        <v>426</v>
      </c>
      <c r="P22" s="294" t="s">
        <v>644</v>
      </c>
    </row>
    <row r="23" spans="1:16" s="391" customFormat="1" x14ac:dyDescent="0.25">
      <c r="A23" s="386">
        <v>15</v>
      </c>
      <c r="B23" s="275" t="s">
        <v>558</v>
      </c>
      <c r="C23" s="387" t="s">
        <v>480</v>
      </c>
      <c r="D23" s="275" t="s">
        <v>557</v>
      </c>
      <c r="E23" s="275" t="s">
        <v>442</v>
      </c>
      <c r="F23" s="275" t="s">
        <v>287</v>
      </c>
      <c r="G23" s="278"/>
      <c r="H23" s="278">
        <v>20235</v>
      </c>
      <c r="I23" s="278">
        <v>20235</v>
      </c>
      <c r="J23" s="388">
        <f t="shared" si="0"/>
        <v>0</v>
      </c>
      <c r="K23" s="394">
        <f t="shared" si="2"/>
        <v>20235</v>
      </c>
      <c r="L23" s="388">
        <v>20235</v>
      </c>
      <c r="M23" s="388">
        <f t="shared" si="1"/>
        <v>0</v>
      </c>
      <c r="N23" s="386" t="s">
        <v>54</v>
      </c>
      <c r="O23" s="395" t="s">
        <v>426</v>
      </c>
      <c r="P23" s="294" t="s">
        <v>645</v>
      </c>
    </row>
    <row r="24" spans="1:16" x14ac:dyDescent="0.25">
      <c r="A24" s="361"/>
      <c r="B24" s="225"/>
      <c r="C24" s="225"/>
      <c r="D24" s="225"/>
      <c r="E24" s="225"/>
      <c r="F24" s="225"/>
      <c r="G24" s="225"/>
      <c r="H24" s="225"/>
      <c r="I24" s="225"/>
      <c r="J24" s="318"/>
      <c r="K24" s="318"/>
      <c r="L24" s="318"/>
      <c r="M24" s="318"/>
      <c r="N24" s="225"/>
      <c r="O24" s="225"/>
      <c r="P24" s="225"/>
    </row>
    <row r="25" spans="1:16" x14ac:dyDescent="0.25">
      <c r="A25" s="361"/>
      <c r="B25" s="225"/>
      <c r="C25" s="225"/>
      <c r="D25" s="225"/>
      <c r="E25" s="225"/>
      <c r="F25" s="225"/>
      <c r="G25" s="225"/>
      <c r="H25" s="225"/>
      <c r="I25" s="225"/>
      <c r="J25" s="318"/>
      <c r="K25" s="318"/>
      <c r="L25" s="318"/>
      <c r="M25" s="318"/>
      <c r="N25" s="225"/>
      <c r="O25" s="225"/>
      <c r="P25" s="225"/>
    </row>
    <row r="26" spans="1:16" x14ac:dyDescent="0.25">
      <c r="A26" s="361"/>
      <c r="B26" s="225"/>
      <c r="C26" s="225"/>
      <c r="D26" s="225"/>
      <c r="E26" s="225"/>
      <c r="F26" s="225"/>
      <c r="G26" s="225"/>
      <c r="H26" s="225"/>
      <c r="I26" s="225"/>
      <c r="J26" s="318"/>
      <c r="K26" s="318"/>
      <c r="L26" s="318"/>
      <c r="M26" s="374"/>
      <c r="N26" s="225"/>
      <c r="O26" s="225"/>
      <c r="P26" s="225"/>
    </row>
    <row r="27" spans="1:16" x14ac:dyDescent="0.25">
      <c r="A27" s="361"/>
      <c r="B27" s="224"/>
      <c r="C27" s="225"/>
      <c r="D27" s="225"/>
      <c r="E27" s="225"/>
      <c r="F27" s="225"/>
      <c r="G27" s="225"/>
      <c r="H27" s="225"/>
      <c r="I27" s="225"/>
      <c r="J27" s="375"/>
      <c r="K27" s="375"/>
      <c r="L27" s="318"/>
      <c r="M27" s="374"/>
      <c r="N27" s="288"/>
      <c r="O27" s="376"/>
      <c r="P27" s="225"/>
    </row>
    <row r="28" spans="1:16" x14ac:dyDescent="0.25">
      <c r="A28" s="361"/>
      <c r="B28" s="377" t="s">
        <v>616</v>
      </c>
      <c r="C28" s="225"/>
      <c r="D28" s="225"/>
      <c r="E28" s="377" t="s">
        <v>621</v>
      </c>
      <c r="F28" s="225"/>
      <c r="G28" s="225"/>
      <c r="H28" s="225"/>
      <c r="I28" s="225"/>
      <c r="J28" s="378" t="s">
        <v>618</v>
      </c>
      <c r="K28" s="318"/>
      <c r="L28" s="318"/>
      <c r="M28" s="374"/>
      <c r="N28" s="381"/>
      <c r="O28" s="379" t="s">
        <v>424</v>
      </c>
      <c r="P28" s="225"/>
    </row>
    <row r="29" spans="1:16" x14ac:dyDescent="0.25">
      <c r="A29" s="361"/>
      <c r="B29" s="224" t="s">
        <v>617</v>
      </c>
      <c r="C29" s="225"/>
      <c r="D29" s="225"/>
      <c r="E29" s="380" t="s">
        <v>617</v>
      </c>
      <c r="F29" s="225"/>
      <c r="G29" s="225"/>
      <c r="H29" s="225"/>
      <c r="I29" s="225"/>
      <c r="J29" s="380" t="s">
        <v>623</v>
      </c>
      <c r="K29" s="318"/>
      <c r="L29" s="318"/>
      <c r="M29" s="374"/>
      <c r="N29" s="318"/>
      <c r="O29" s="374" t="s">
        <v>619</v>
      </c>
      <c r="P29" s="225"/>
    </row>
    <row r="30" spans="1:16" x14ac:dyDescent="0.25">
      <c r="A30" s="361"/>
      <c r="B30" s="224" t="s">
        <v>622</v>
      </c>
      <c r="C30" s="225"/>
      <c r="D30" s="225"/>
      <c r="E30" s="380" t="s">
        <v>622</v>
      </c>
      <c r="F30" s="225"/>
      <c r="G30" s="225"/>
      <c r="H30" s="225"/>
      <c r="I30" s="225"/>
      <c r="J30" s="380" t="s">
        <v>622</v>
      </c>
      <c r="K30" s="318"/>
      <c r="L30" s="318"/>
      <c r="M30" s="374"/>
      <c r="N30" s="318"/>
      <c r="O30" s="374" t="s">
        <v>620</v>
      </c>
      <c r="P30" s="225"/>
    </row>
    <row r="31" spans="1:16" x14ac:dyDescent="0.25">
      <c r="J31" s="245"/>
      <c r="K31" s="245"/>
      <c r="L31" s="245"/>
      <c r="M31" s="245"/>
      <c r="N31" s="244"/>
      <c r="O31" s="244"/>
    </row>
    <row r="32" spans="1:16" x14ac:dyDescent="0.25">
      <c r="J32" s="245"/>
      <c r="K32" s="245"/>
      <c r="L32" s="245"/>
      <c r="M32" s="245"/>
      <c r="N32" s="244"/>
      <c r="O32" s="244"/>
    </row>
    <row r="33" spans="10:15" x14ac:dyDescent="0.25">
      <c r="J33" s="245"/>
      <c r="K33" s="245"/>
      <c r="L33" s="245"/>
      <c r="M33" s="245"/>
      <c r="N33" s="244"/>
      <c r="O33" s="244"/>
    </row>
    <row r="34" spans="10:15" x14ac:dyDescent="0.25">
      <c r="J34" s="245"/>
      <c r="K34" s="245"/>
      <c r="L34" s="245"/>
      <c r="M34" s="245"/>
      <c r="N34" s="244"/>
      <c r="O34" s="244"/>
    </row>
    <row r="35" spans="10:15" x14ac:dyDescent="0.25">
      <c r="J35" s="245"/>
      <c r="K35" s="245"/>
      <c r="L35" s="245"/>
      <c r="M35" s="245"/>
      <c r="N35" s="244"/>
      <c r="O35" s="244"/>
    </row>
    <row r="36" spans="10:15" x14ac:dyDescent="0.25">
      <c r="J36" s="245"/>
      <c r="K36" s="245"/>
      <c r="L36" s="245"/>
      <c r="M36" s="245"/>
      <c r="N36" s="244"/>
      <c r="O36" s="244"/>
    </row>
    <row r="37" spans="10:15" x14ac:dyDescent="0.25">
      <c r="J37" s="245"/>
      <c r="K37" s="245"/>
      <c r="L37" s="245"/>
      <c r="M37" s="245"/>
      <c r="N37" s="244"/>
      <c r="O37" s="244"/>
    </row>
    <row r="38" spans="10:15" x14ac:dyDescent="0.25">
      <c r="J38" s="245"/>
      <c r="K38" s="245"/>
      <c r="L38" s="245"/>
      <c r="M38" s="245"/>
      <c r="N38" s="244"/>
      <c r="O38" s="244"/>
    </row>
    <row r="39" spans="10:15" x14ac:dyDescent="0.25">
      <c r="J39" s="245"/>
      <c r="K39" s="245"/>
      <c r="L39" s="245"/>
      <c r="M39" s="245"/>
      <c r="N39" s="244"/>
      <c r="O39" s="244"/>
    </row>
    <row r="40" spans="10:15" x14ac:dyDescent="0.25">
      <c r="J40" s="245"/>
      <c r="K40" s="245"/>
      <c r="L40" s="245"/>
      <c r="M40" s="245"/>
      <c r="N40" s="244"/>
      <c r="O40" s="244"/>
    </row>
    <row r="41" spans="10:15" x14ac:dyDescent="0.25">
      <c r="J41" s="245"/>
      <c r="K41" s="245"/>
      <c r="L41" s="245"/>
      <c r="M41" s="245"/>
      <c r="N41" s="244"/>
      <c r="O41" s="244"/>
    </row>
    <row r="42" spans="10:15" x14ac:dyDescent="0.25">
      <c r="J42" s="245"/>
      <c r="K42" s="245"/>
      <c r="L42" s="245"/>
      <c r="M42" s="245"/>
      <c r="N42" s="244"/>
      <c r="O42" s="244"/>
    </row>
    <row r="43" spans="10:15" x14ac:dyDescent="0.25">
      <c r="J43" s="245"/>
      <c r="K43" s="245"/>
      <c r="L43" s="245"/>
      <c r="M43" s="245"/>
      <c r="N43" s="244"/>
      <c r="O43" s="244"/>
    </row>
    <row r="44" spans="10:15" x14ac:dyDescent="0.25">
      <c r="J44" s="245"/>
      <c r="K44" s="245"/>
      <c r="L44" s="245"/>
      <c r="M44" s="245"/>
      <c r="N44" s="244"/>
      <c r="O44" s="244"/>
    </row>
    <row r="45" spans="10:15" x14ac:dyDescent="0.25">
      <c r="J45" s="245"/>
      <c r="K45" s="245"/>
      <c r="L45" s="245"/>
      <c r="M45" s="245"/>
      <c r="N45" s="244"/>
      <c r="O45" s="244"/>
    </row>
    <row r="46" spans="10:15" x14ac:dyDescent="0.25">
      <c r="J46" s="245"/>
      <c r="K46" s="245"/>
      <c r="L46" s="245"/>
      <c r="M46" s="245"/>
      <c r="N46" s="244"/>
      <c r="O46" s="244"/>
    </row>
    <row r="47" spans="10:15" x14ac:dyDescent="0.25">
      <c r="J47" s="245"/>
      <c r="K47" s="245"/>
      <c r="L47" s="245"/>
      <c r="M47" s="245"/>
      <c r="N47" s="244"/>
      <c r="O47" s="244"/>
    </row>
    <row r="48" spans="10:15" x14ac:dyDescent="0.25">
      <c r="J48" s="245"/>
      <c r="K48" s="245"/>
      <c r="L48" s="245"/>
      <c r="M48" s="245"/>
      <c r="N48" s="244"/>
      <c r="O48" s="244"/>
    </row>
    <row r="49" spans="10:15" x14ac:dyDescent="0.25">
      <c r="J49" s="245"/>
      <c r="K49" s="245"/>
      <c r="L49" s="245"/>
      <c r="M49" s="245"/>
      <c r="N49" s="244"/>
      <c r="O49" s="244"/>
    </row>
    <row r="50" spans="10:15" x14ac:dyDescent="0.25">
      <c r="J50" s="245"/>
      <c r="K50" s="245"/>
      <c r="L50" s="245"/>
      <c r="M50" s="245"/>
      <c r="N50" s="244"/>
      <c r="O50" s="244"/>
    </row>
    <row r="51" spans="10:15" x14ac:dyDescent="0.25">
      <c r="J51" s="245"/>
      <c r="K51" s="245"/>
      <c r="L51" s="245"/>
      <c r="M51" s="245"/>
      <c r="N51" s="244"/>
      <c r="O51" s="244"/>
    </row>
    <row r="52" spans="10:15" x14ac:dyDescent="0.25">
      <c r="J52" s="245"/>
      <c r="K52" s="245"/>
      <c r="L52" s="245"/>
      <c r="M52" s="245"/>
      <c r="N52" s="244"/>
      <c r="O52" s="244"/>
    </row>
    <row r="53" spans="10:15" x14ac:dyDescent="0.25">
      <c r="J53" s="245"/>
      <c r="K53" s="245"/>
      <c r="L53" s="245"/>
      <c r="M53" s="245"/>
      <c r="N53" s="244"/>
      <c r="O53" s="244"/>
    </row>
    <row r="54" spans="10:15" x14ac:dyDescent="0.25">
      <c r="J54" s="245"/>
      <c r="K54" s="245"/>
      <c r="L54" s="245"/>
      <c r="M54" s="245"/>
      <c r="N54" s="244"/>
      <c r="O54" s="244"/>
    </row>
    <row r="55" spans="10:15" x14ac:dyDescent="0.25">
      <c r="J55" s="245"/>
      <c r="K55" s="245"/>
      <c r="L55" s="245"/>
      <c r="M55" s="245"/>
      <c r="N55" s="244"/>
      <c r="O55" s="244"/>
    </row>
    <row r="56" spans="10:15" x14ac:dyDescent="0.25">
      <c r="J56" s="245"/>
      <c r="K56" s="245"/>
      <c r="L56" s="245"/>
      <c r="M56" s="245"/>
      <c r="N56" s="244"/>
      <c r="O56" s="244"/>
    </row>
    <row r="57" spans="10:15" x14ac:dyDescent="0.25">
      <c r="J57" s="245"/>
      <c r="K57" s="245"/>
      <c r="L57" s="245"/>
      <c r="M57" s="245"/>
      <c r="N57" s="244"/>
      <c r="O57" s="244"/>
    </row>
    <row r="58" spans="10:15" x14ac:dyDescent="0.25">
      <c r="J58" s="245"/>
      <c r="K58" s="245"/>
      <c r="L58" s="245"/>
      <c r="M58" s="245"/>
      <c r="N58" s="244"/>
      <c r="O58" s="244"/>
    </row>
    <row r="59" spans="10:15" x14ac:dyDescent="0.25">
      <c r="J59" s="245"/>
      <c r="K59" s="245"/>
      <c r="L59" s="245"/>
      <c r="M59" s="245"/>
      <c r="N59" s="244"/>
      <c r="O59" s="244"/>
    </row>
    <row r="60" spans="10:15" x14ac:dyDescent="0.25">
      <c r="J60" s="245"/>
      <c r="K60" s="245"/>
      <c r="L60" s="245"/>
      <c r="M60" s="245"/>
      <c r="N60" s="244"/>
      <c r="O60" s="244"/>
    </row>
    <row r="61" spans="10:15" x14ac:dyDescent="0.25">
      <c r="J61" s="245"/>
      <c r="K61" s="245"/>
      <c r="L61" s="245"/>
      <c r="M61" s="245"/>
      <c r="N61" s="244"/>
      <c r="O61" s="244"/>
    </row>
    <row r="62" spans="10:15" x14ac:dyDescent="0.25">
      <c r="J62" s="245"/>
      <c r="K62" s="245"/>
      <c r="L62" s="245"/>
      <c r="M62" s="245"/>
      <c r="N62" s="244"/>
      <c r="O62" s="244"/>
    </row>
    <row r="63" spans="10:15" x14ac:dyDescent="0.25">
      <c r="J63" s="245"/>
      <c r="K63" s="245"/>
      <c r="L63" s="245"/>
      <c r="M63" s="245"/>
      <c r="N63" s="244"/>
      <c r="O63" s="244"/>
    </row>
    <row r="64" spans="10:15" x14ac:dyDescent="0.25">
      <c r="J64" s="245"/>
      <c r="K64" s="245"/>
      <c r="L64" s="245"/>
      <c r="M64" s="245"/>
      <c r="N64" s="244"/>
      <c r="O64" s="244"/>
    </row>
    <row r="65" spans="10:15" x14ac:dyDescent="0.25">
      <c r="J65" s="245"/>
      <c r="K65" s="245"/>
      <c r="L65" s="245"/>
      <c r="M65" s="245"/>
      <c r="N65" s="244"/>
      <c r="O65" s="244"/>
    </row>
    <row r="66" spans="10:15" x14ac:dyDescent="0.25">
      <c r="J66" s="245"/>
      <c r="K66" s="245"/>
      <c r="L66" s="245"/>
      <c r="M66" s="245"/>
      <c r="N66" s="244"/>
      <c r="O66" s="244"/>
    </row>
    <row r="67" spans="10:15" x14ac:dyDescent="0.25">
      <c r="J67" s="245"/>
      <c r="K67" s="245"/>
      <c r="L67" s="245"/>
      <c r="M67" s="245"/>
      <c r="N67" s="244"/>
      <c r="O67" s="244"/>
    </row>
    <row r="68" spans="10:15" x14ac:dyDescent="0.25">
      <c r="J68" s="245"/>
      <c r="K68" s="245"/>
      <c r="L68" s="245"/>
      <c r="M68" s="245"/>
      <c r="N68" s="244"/>
      <c r="O68" s="244"/>
    </row>
    <row r="69" spans="10:15" x14ac:dyDescent="0.25">
      <c r="J69" s="245"/>
      <c r="K69" s="245"/>
      <c r="L69" s="245"/>
      <c r="M69" s="245"/>
      <c r="N69" s="244"/>
      <c r="O69" s="244"/>
    </row>
  </sheetData>
  <autoFilter ref="A8:IT23" xr:uid="{00000000-0001-0000-0100-000000000000}"/>
  <phoneticPr fontId="32" type="noConversion"/>
  <printOptions gridLines="1"/>
  <pageMargins left="0.7" right="0.7" top="0.75" bottom="0.75" header="0.3" footer="0.3"/>
  <pageSetup paperSize="9" scale="50" orientation="landscape" r:id="rId1"/>
  <headerFooter alignWithMargins="0"/>
  <colBreaks count="1" manualBreakCount="1">
    <brk id="15" max="29" man="1"/>
  </colBreak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FF00"/>
  </sheetPr>
  <dimension ref="A1:IT164"/>
  <sheetViews>
    <sheetView showGridLines="0" topLeftCell="G100" zoomScale="85" zoomScaleNormal="85" zoomScaleSheetLayoutView="80" workbookViewId="0">
      <selection activeCell="I12" sqref="I12:Q12"/>
    </sheetView>
  </sheetViews>
  <sheetFormatPr defaultColWidth="9" defaultRowHeight="15" x14ac:dyDescent="0.25"/>
  <cols>
    <col min="1" max="1" width="9" style="298"/>
    <col min="2" max="2" width="26" style="244" customWidth="1"/>
    <col min="3" max="3" width="21.875" style="244" customWidth="1"/>
    <col min="4" max="4" width="11.125" style="244" bestFit="1" customWidth="1"/>
    <col min="5" max="5" width="8.875" style="244" bestFit="1" customWidth="1"/>
    <col min="6" max="7" width="12.125" style="244" customWidth="1"/>
    <col min="8" max="8" width="17" style="244" bestFit="1" customWidth="1"/>
    <col min="9" max="9" width="15.125" style="244" customWidth="1"/>
    <col min="10" max="10" width="19.25" style="244" customWidth="1"/>
    <col min="11" max="11" width="21.25" style="244" customWidth="1"/>
    <col min="12" max="12" width="14" style="244" customWidth="1"/>
    <col min="13" max="13" width="14" style="402" customWidth="1"/>
    <col min="14" max="14" width="13.125" style="245" bestFit="1" customWidth="1"/>
    <col min="15" max="15" width="19.5" style="268" customWidth="1"/>
    <col min="16" max="16" width="15.125" style="244" hidden="1" customWidth="1"/>
    <col min="17" max="17" width="15.5" style="244" customWidth="1"/>
    <col min="18" max="16384" width="9" style="244"/>
  </cols>
  <sheetData>
    <row r="1" spans="1:254" x14ac:dyDescent="0.25">
      <c r="A1" s="317" t="s">
        <v>360</v>
      </c>
      <c r="B1" s="224"/>
      <c r="C1" s="224"/>
      <c r="D1" s="225"/>
      <c r="E1" s="225"/>
      <c r="F1" s="225"/>
      <c r="G1" s="225"/>
      <c r="H1" s="225"/>
      <c r="I1" s="225"/>
      <c r="J1" s="318"/>
      <c r="K1" s="318"/>
      <c r="L1" s="318"/>
      <c r="M1" s="397"/>
      <c r="N1" s="225"/>
      <c r="O1" s="225"/>
    </row>
    <row r="2" spans="1:254" x14ac:dyDescent="0.25">
      <c r="A2" s="286" t="s">
        <v>1</v>
      </c>
      <c r="B2" s="270"/>
      <c r="C2" s="226" t="s">
        <v>364</v>
      </c>
      <c r="D2" s="288"/>
      <c r="E2" s="225"/>
      <c r="F2" s="288"/>
      <c r="G2" s="288"/>
      <c r="H2" s="225"/>
      <c r="I2" s="225"/>
      <c r="J2" s="318"/>
      <c r="K2" s="318"/>
      <c r="L2" s="318"/>
      <c r="M2" s="397"/>
      <c r="N2" s="225"/>
      <c r="O2" s="225"/>
    </row>
    <row r="3" spans="1:254" x14ac:dyDescent="0.25">
      <c r="A3" s="287" t="s">
        <v>2</v>
      </c>
      <c r="B3" s="272"/>
      <c r="C3" s="226" t="s">
        <v>365</v>
      </c>
      <c r="D3" s="288"/>
      <c r="E3" s="225"/>
      <c r="F3" s="288"/>
      <c r="G3" s="288"/>
      <c r="H3" s="225"/>
      <c r="I3" s="225"/>
      <c r="J3" s="318"/>
      <c r="K3" s="318"/>
      <c r="L3" s="318"/>
      <c r="M3" s="397"/>
      <c r="N3" s="225"/>
      <c r="O3" s="225"/>
    </row>
    <row r="4" spans="1:254" x14ac:dyDescent="0.25">
      <c r="A4" s="287" t="s">
        <v>0</v>
      </c>
      <c r="B4" s="273"/>
      <c r="C4" s="319">
        <v>44384</v>
      </c>
      <c r="D4" s="320"/>
      <c r="E4" s="225"/>
      <c r="F4" s="320"/>
      <c r="G4" s="320"/>
      <c r="H4" s="225"/>
      <c r="I4" s="225"/>
      <c r="J4" s="318"/>
      <c r="K4" s="318"/>
      <c r="L4" s="318"/>
      <c r="M4" s="397"/>
      <c r="N4" s="225"/>
      <c r="O4" s="225"/>
    </row>
    <row r="5" spans="1:254" x14ac:dyDescent="0.25">
      <c r="A5" s="286" t="s">
        <v>3</v>
      </c>
      <c r="B5" s="274"/>
      <c r="C5" s="226" t="s">
        <v>473</v>
      </c>
      <c r="D5" s="288"/>
      <c r="E5" s="225"/>
      <c r="F5" s="288"/>
      <c r="G5" s="288"/>
      <c r="H5" s="225"/>
      <c r="I5" s="225"/>
      <c r="J5" s="318"/>
      <c r="K5" s="318"/>
      <c r="L5" s="318"/>
      <c r="M5" s="397"/>
      <c r="N5" s="225"/>
      <c r="O5" s="225"/>
    </row>
    <row r="6" spans="1:254" x14ac:dyDescent="0.25">
      <c r="A6" s="289" t="s">
        <v>4</v>
      </c>
      <c r="B6" s="270"/>
      <c r="C6" s="226" t="s">
        <v>286</v>
      </c>
      <c r="D6" s="288"/>
      <c r="E6" s="225"/>
      <c r="F6" s="288"/>
      <c r="G6" s="288"/>
      <c r="H6" s="225"/>
      <c r="I6" s="225"/>
      <c r="J6" s="318"/>
      <c r="K6" s="318"/>
      <c r="L6" s="318"/>
      <c r="M6" s="397"/>
      <c r="N6" s="225"/>
      <c r="O6" s="225"/>
    </row>
    <row r="7" spans="1:254" s="323" customFormat="1" x14ac:dyDescent="0.25">
      <c r="A7" s="246" t="s">
        <v>5</v>
      </c>
      <c r="B7" s="246"/>
      <c r="C7" s="247"/>
      <c r="D7" s="247"/>
      <c r="E7" s="247"/>
      <c r="F7" s="246"/>
      <c r="G7" s="246"/>
      <c r="H7" s="248"/>
      <c r="I7" s="248"/>
      <c r="J7" s="248"/>
      <c r="K7" s="248"/>
      <c r="L7" s="218"/>
      <c r="M7" s="398"/>
      <c r="N7" s="250"/>
      <c r="O7" s="249"/>
      <c r="Q7" s="249"/>
    </row>
    <row r="8" spans="1:254" s="252" customFormat="1" ht="53.25" customHeight="1" x14ac:dyDescent="0.25">
      <c r="A8" s="299" t="s">
        <v>6</v>
      </c>
      <c r="B8" s="300" t="s">
        <v>278</v>
      </c>
      <c r="C8" s="300" t="s">
        <v>279</v>
      </c>
      <c r="D8" s="301" t="s">
        <v>280</v>
      </c>
      <c r="E8" s="302" t="s">
        <v>274</v>
      </c>
      <c r="F8" s="302" t="s">
        <v>281</v>
      </c>
      <c r="G8" s="302" t="s">
        <v>627</v>
      </c>
      <c r="H8" s="301" t="s">
        <v>474</v>
      </c>
      <c r="I8" s="303" t="s">
        <v>475</v>
      </c>
      <c r="J8" s="310" t="s">
        <v>629</v>
      </c>
      <c r="K8" s="311" t="s">
        <v>630</v>
      </c>
      <c r="L8" s="304" t="s">
        <v>276</v>
      </c>
      <c r="M8" s="399" t="s">
        <v>277</v>
      </c>
      <c r="N8" s="303" t="s">
        <v>15</v>
      </c>
      <c r="O8" s="314" t="s">
        <v>17</v>
      </c>
      <c r="P8" s="290" t="s">
        <v>285</v>
      </c>
      <c r="Q8" s="299" t="s">
        <v>285</v>
      </c>
    </row>
    <row r="9" spans="1:254" s="295" customFormat="1" ht="30" x14ac:dyDescent="0.25">
      <c r="A9" s="291">
        <v>1</v>
      </c>
      <c r="B9" s="296" t="s">
        <v>282</v>
      </c>
      <c r="C9" s="292" t="s">
        <v>282</v>
      </c>
      <c r="D9" s="253" t="s">
        <v>476</v>
      </c>
      <c r="E9" s="253" t="s">
        <v>442</v>
      </c>
      <c r="F9" s="253" t="s">
        <v>283</v>
      </c>
      <c r="G9" s="278"/>
      <c r="H9" s="257">
        <v>42342</v>
      </c>
      <c r="I9" s="257">
        <v>42342</v>
      </c>
      <c r="J9" s="293">
        <f t="shared" ref="J9:J40" si="0">I9-H9</f>
        <v>0</v>
      </c>
      <c r="K9" s="315">
        <f>I9-G9</f>
        <v>42342</v>
      </c>
      <c r="L9" s="293">
        <v>42342</v>
      </c>
      <c r="M9" s="315">
        <f>K9-L9</f>
        <v>0</v>
      </c>
      <c r="N9" s="291" t="s">
        <v>54</v>
      </c>
      <c r="O9" s="395" t="s">
        <v>426</v>
      </c>
      <c r="P9" s="294"/>
      <c r="Q9" s="426" t="s">
        <v>646</v>
      </c>
      <c r="R9" s="225"/>
      <c r="S9" s="225"/>
      <c r="T9" s="225"/>
      <c r="U9" s="225"/>
      <c r="V9" s="225"/>
      <c r="W9" s="225"/>
      <c r="X9" s="225"/>
      <c r="Y9" s="225"/>
      <c r="Z9" s="225"/>
      <c r="AA9" s="225"/>
      <c r="AB9" s="225"/>
      <c r="AC9" s="225"/>
      <c r="AD9" s="225"/>
      <c r="AE9" s="225"/>
      <c r="AF9" s="225"/>
      <c r="AG9" s="225"/>
      <c r="AH9" s="225"/>
      <c r="AI9" s="225"/>
      <c r="AJ9" s="225"/>
      <c r="AK9" s="225"/>
      <c r="AL9" s="225"/>
      <c r="AM9" s="225"/>
      <c r="AN9" s="225"/>
      <c r="AO9" s="225"/>
      <c r="AP9" s="225"/>
      <c r="AQ9" s="225"/>
      <c r="AR9" s="225"/>
      <c r="AS9" s="225"/>
      <c r="AT9" s="225"/>
      <c r="AU9" s="225"/>
      <c r="AV9" s="225"/>
      <c r="AW9" s="225"/>
      <c r="AX9" s="225"/>
      <c r="AY9" s="225"/>
      <c r="AZ9" s="225"/>
      <c r="BA9" s="225"/>
      <c r="BB9" s="225"/>
      <c r="BC9" s="225"/>
      <c r="BD9" s="225"/>
      <c r="BE9" s="225"/>
      <c r="BF9" s="225"/>
      <c r="BG9" s="225"/>
      <c r="BH9" s="225"/>
      <c r="BI9" s="225"/>
      <c r="BJ9" s="225"/>
      <c r="BK9" s="225"/>
      <c r="BL9" s="225"/>
      <c r="BM9" s="225"/>
      <c r="BN9" s="225"/>
      <c r="BO9" s="225"/>
      <c r="BP9" s="225"/>
      <c r="BQ9" s="225"/>
      <c r="BR9" s="225"/>
      <c r="BS9" s="225"/>
      <c r="BT9" s="225"/>
      <c r="BU9" s="225"/>
      <c r="BV9" s="225"/>
      <c r="BW9" s="225"/>
      <c r="BX9" s="225"/>
      <c r="BY9" s="225"/>
      <c r="BZ9" s="225"/>
      <c r="CA9" s="225"/>
      <c r="CB9" s="225"/>
      <c r="CC9" s="225"/>
      <c r="CD9" s="225"/>
      <c r="CE9" s="225"/>
      <c r="CF9" s="225"/>
      <c r="CG9" s="225"/>
      <c r="CH9" s="225"/>
      <c r="CI9" s="225"/>
      <c r="CJ9" s="225"/>
      <c r="CK9" s="225"/>
      <c r="CL9" s="225"/>
      <c r="CM9" s="225"/>
      <c r="CN9" s="225"/>
      <c r="CO9" s="225"/>
      <c r="CP9" s="225"/>
      <c r="CQ9" s="225"/>
      <c r="CR9" s="225"/>
      <c r="CS9" s="225"/>
      <c r="CT9" s="225"/>
      <c r="CU9" s="225"/>
      <c r="CV9" s="225"/>
      <c r="CW9" s="225"/>
      <c r="CX9" s="225"/>
      <c r="CY9" s="225"/>
      <c r="CZ9" s="225"/>
      <c r="DA9" s="225"/>
      <c r="DB9" s="225"/>
      <c r="DC9" s="225"/>
      <c r="DD9" s="225"/>
      <c r="DE9" s="225"/>
      <c r="DF9" s="225"/>
      <c r="DG9" s="225"/>
      <c r="DH9" s="225"/>
      <c r="DI9" s="225"/>
      <c r="DJ9" s="225"/>
      <c r="DK9" s="225"/>
      <c r="DL9" s="225"/>
      <c r="DM9" s="225"/>
      <c r="DN9" s="225"/>
      <c r="DO9" s="225"/>
      <c r="DP9" s="225"/>
      <c r="DQ9" s="225"/>
      <c r="DR9" s="225"/>
      <c r="DS9" s="225"/>
      <c r="DT9" s="225"/>
      <c r="DU9" s="225"/>
      <c r="DV9" s="225"/>
      <c r="DW9" s="225"/>
      <c r="DX9" s="225"/>
      <c r="DY9" s="225"/>
      <c r="DZ9" s="225"/>
      <c r="EA9" s="225"/>
      <c r="EB9" s="225"/>
      <c r="EC9" s="225"/>
      <c r="ED9" s="225"/>
      <c r="EE9" s="225"/>
      <c r="EF9" s="225"/>
      <c r="EG9" s="225"/>
      <c r="EH9" s="225"/>
      <c r="EI9" s="225"/>
      <c r="EJ9" s="225"/>
      <c r="EK9" s="225"/>
      <c r="EL9" s="225"/>
      <c r="EM9" s="225"/>
      <c r="EN9" s="225"/>
      <c r="EO9" s="225"/>
      <c r="EP9" s="225"/>
      <c r="EQ9" s="225"/>
      <c r="ER9" s="225"/>
      <c r="ES9" s="225"/>
      <c r="ET9" s="225"/>
      <c r="EU9" s="225"/>
      <c r="EV9" s="225"/>
      <c r="EW9" s="225"/>
      <c r="EX9" s="225"/>
      <c r="EY9" s="225"/>
      <c r="EZ9" s="225"/>
      <c r="FA9" s="225"/>
      <c r="FB9" s="225"/>
      <c r="FC9" s="225"/>
      <c r="FD9" s="225"/>
      <c r="FE9" s="225"/>
      <c r="FF9" s="225"/>
      <c r="FG9" s="225"/>
      <c r="FH9" s="225"/>
      <c r="FI9" s="225"/>
      <c r="FJ9" s="225"/>
      <c r="FK9" s="225"/>
      <c r="FL9" s="225"/>
      <c r="FM9" s="225"/>
      <c r="FN9" s="225"/>
      <c r="FO9" s="225"/>
      <c r="FP9" s="225"/>
      <c r="FQ9" s="225"/>
      <c r="FR9" s="225"/>
      <c r="FS9" s="225"/>
      <c r="FT9" s="225"/>
      <c r="FU9" s="225"/>
      <c r="FV9" s="225"/>
      <c r="FW9" s="225"/>
      <c r="FX9" s="225"/>
      <c r="FY9" s="225"/>
      <c r="FZ9" s="225"/>
      <c r="GA9" s="225"/>
      <c r="GB9" s="225"/>
      <c r="GC9" s="225"/>
      <c r="GD9" s="225"/>
      <c r="GE9" s="225"/>
      <c r="GF9" s="225"/>
      <c r="GG9" s="225"/>
      <c r="GH9" s="225"/>
      <c r="GI9" s="225"/>
      <c r="GJ9" s="225"/>
      <c r="GK9" s="225"/>
      <c r="GL9" s="225"/>
      <c r="GM9" s="225"/>
      <c r="GN9" s="225"/>
      <c r="GO9" s="225"/>
      <c r="GP9" s="225"/>
      <c r="GQ9" s="225"/>
      <c r="GR9" s="225"/>
      <c r="GS9" s="225"/>
      <c r="GT9" s="225"/>
      <c r="GU9" s="225"/>
      <c r="GV9" s="225"/>
      <c r="GW9" s="225"/>
      <c r="GX9" s="225"/>
      <c r="GY9" s="225"/>
      <c r="GZ9" s="225"/>
      <c r="HA9" s="225"/>
      <c r="HB9" s="225"/>
      <c r="HC9" s="225"/>
      <c r="HD9" s="225"/>
      <c r="HE9" s="225"/>
      <c r="HF9" s="225"/>
      <c r="HG9" s="225"/>
      <c r="HH9" s="225"/>
      <c r="HI9" s="225"/>
      <c r="HJ9" s="225"/>
      <c r="HK9" s="225"/>
      <c r="HL9" s="225"/>
      <c r="HM9" s="225"/>
      <c r="HN9" s="225"/>
      <c r="HO9" s="225"/>
      <c r="HP9" s="225"/>
      <c r="HQ9" s="225"/>
      <c r="HR9" s="225"/>
      <c r="HS9" s="225"/>
      <c r="HT9" s="225"/>
      <c r="HU9" s="225"/>
      <c r="HV9" s="225"/>
      <c r="HW9" s="225"/>
      <c r="HX9" s="225"/>
      <c r="HY9" s="225"/>
      <c r="HZ9" s="225"/>
      <c r="IA9" s="225"/>
      <c r="IB9" s="225"/>
      <c r="IC9" s="225"/>
      <c r="ID9" s="225"/>
      <c r="IE9" s="225"/>
      <c r="IF9" s="225"/>
      <c r="IG9" s="225"/>
      <c r="IH9" s="225"/>
      <c r="II9" s="225"/>
      <c r="IJ9" s="225"/>
      <c r="IK9" s="225"/>
      <c r="IL9" s="225"/>
      <c r="IM9" s="225"/>
      <c r="IN9" s="225"/>
      <c r="IO9" s="225"/>
      <c r="IP9" s="225"/>
      <c r="IQ9" s="225"/>
      <c r="IR9" s="225"/>
      <c r="IS9" s="225"/>
      <c r="IT9" s="225"/>
    </row>
    <row r="10" spans="1:254" s="295" customFormat="1" ht="30" x14ac:dyDescent="0.25">
      <c r="A10" s="291">
        <v>2</v>
      </c>
      <c r="B10" s="296" t="s">
        <v>282</v>
      </c>
      <c r="C10" s="292" t="s">
        <v>282</v>
      </c>
      <c r="D10" s="253" t="s">
        <v>477</v>
      </c>
      <c r="E10" s="253" t="s">
        <v>442</v>
      </c>
      <c r="F10" s="253" t="s">
        <v>283</v>
      </c>
      <c r="G10" s="278">
        <v>32704</v>
      </c>
      <c r="H10" s="257">
        <v>32664</v>
      </c>
      <c r="I10" s="257">
        <v>32664</v>
      </c>
      <c r="J10" s="293">
        <f t="shared" si="0"/>
        <v>0</v>
      </c>
      <c r="K10" s="315">
        <f t="shared" ref="K10:K73" si="1">I10-G10</f>
        <v>-40</v>
      </c>
      <c r="L10" s="293">
        <v>-40</v>
      </c>
      <c r="M10" s="315">
        <f t="shared" ref="M10:M14" si="2">K10-L10</f>
        <v>0</v>
      </c>
      <c r="N10" s="291" t="s">
        <v>54</v>
      </c>
      <c r="O10" s="395" t="s">
        <v>426</v>
      </c>
      <c r="P10" s="294"/>
      <c r="Q10" s="426" t="s">
        <v>647</v>
      </c>
      <c r="R10" s="225"/>
      <c r="S10" s="225"/>
      <c r="T10" s="225"/>
      <c r="U10" s="225"/>
      <c r="V10" s="225"/>
      <c r="W10" s="225"/>
      <c r="X10" s="225"/>
      <c r="Y10" s="225"/>
      <c r="Z10" s="225"/>
      <c r="AA10" s="225"/>
      <c r="AB10" s="225"/>
      <c r="AC10" s="225"/>
      <c r="AD10" s="225"/>
      <c r="AE10" s="225"/>
      <c r="AF10" s="225"/>
      <c r="AG10" s="225"/>
      <c r="AH10" s="225"/>
      <c r="AI10" s="225"/>
      <c r="AJ10" s="225"/>
      <c r="AK10" s="225"/>
      <c r="AL10" s="225"/>
      <c r="AM10" s="225"/>
      <c r="AN10" s="225"/>
      <c r="AO10" s="225"/>
      <c r="AP10" s="225"/>
      <c r="AQ10" s="225"/>
      <c r="AR10" s="225"/>
      <c r="AS10" s="225"/>
      <c r="AT10" s="225"/>
      <c r="AU10" s="225"/>
      <c r="AV10" s="225"/>
      <c r="AW10" s="225"/>
      <c r="AX10" s="225"/>
      <c r="AY10" s="225"/>
      <c r="AZ10" s="225"/>
      <c r="BA10" s="225"/>
      <c r="BB10" s="225"/>
      <c r="BC10" s="225"/>
      <c r="BD10" s="225"/>
      <c r="BE10" s="225"/>
      <c r="BF10" s="225"/>
      <c r="BG10" s="225"/>
      <c r="BH10" s="225"/>
      <c r="BI10" s="225"/>
      <c r="BJ10" s="225"/>
      <c r="BK10" s="225"/>
      <c r="BL10" s="225"/>
      <c r="BM10" s="225"/>
      <c r="BN10" s="225"/>
      <c r="BO10" s="225"/>
      <c r="BP10" s="225"/>
      <c r="BQ10" s="225"/>
      <c r="BR10" s="225"/>
      <c r="BS10" s="225"/>
      <c r="BT10" s="225"/>
      <c r="BU10" s="225"/>
      <c r="BV10" s="225"/>
      <c r="BW10" s="225"/>
      <c r="BX10" s="225"/>
      <c r="BY10" s="225"/>
      <c r="BZ10" s="225"/>
      <c r="CA10" s="225"/>
      <c r="CB10" s="225"/>
      <c r="CC10" s="225"/>
      <c r="CD10" s="225"/>
      <c r="CE10" s="225"/>
      <c r="CF10" s="225"/>
      <c r="CG10" s="225"/>
      <c r="CH10" s="225"/>
      <c r="CI10" s="225"/>
      <c r="CJ10" s="225"/>
      <c r="CK10" s="225"/>
      <c r="CL10" s="225"/>
      <c r="CM10" s="225"/>
      <c r="CN10" s="225"/>
      <c r="CO10" s="225"/>
      <c r="CP10" s="225"/>
      <c r="CQ10" s="225"/>
      <c r="CR10" s="225"/>
      <c r="CS10" s="225"/>
      <c r="CT10" s="225"/>
      <c r="CU10" s="225"/>
      <c r="CV10" s="225"/>
      <c r="CW10" s="225"/>
      <c r="CX10" s="225"/>
      <c r="CY10" s="225"/>
      <c r="CZ10" s="225"/>
      <c r="DA10" s="225"/>
      <c r="DB10" s="225"/>
      <c r="DC10" s="225"/>
      <c r="DD10" s="225"/>
      <c r="DE10" s="225"/>
      <c r="DF10" s="225"/>
      <c r="DG10" s="225"/>
      <c r="DH10" s="225"/>
      <c r="DI10" s="225"/>
      <c r="DJ10" s="225"/>
      <c r="DK10" s="225"/>
      <c r="DL10" s="225"/>
      <c r="DM10" s="225"/>
      <c r="DN10" s="225"/>
      <c r="DO10" s="225"/>
      <c r="DP10" s="225"/>
      <c r="DQ10" s="225"/>
      <c r="DR10" s="225"/>
      <c r="DS10" s="225"/>
      <c r="DT10" s="225"/>
      <c r="DU10" s="225"/>
      <c r="DV10" s="225"/>
      <c r="DW10" s="225"/>
      <c r="DX10" s="225"/>
      <c r="DY10" s="225"/>
      <c r="DZ10" s="225"/>
      <c r="EA10" s="225"/>
      <c r="EB10" s="225"/>
      <c r="EC10" s="225"/>
      <c r="ED10" s="225"/>
      <c r="EE10" s="225"/>
      <c r="EF10" s="225"/>
      <c r="EG10" s="225"/>
      <c r="EH10" s="225"/>
      <c r="EI10" s="225"/>
      <c r="EJ10" s="225"/>
      <c r="EK10" s="225"/>
      <c r="EL10" s="225"/>
      <c r="EM10" s="225"/>
      <c r="EN10" s="225"/>
      <c r="EO10" s="225"/>
      <c r="EP10" s="225"/>
      <c r="EQ10" s="225"/>
      <c r="ER10" s="225"/>
      <c r="ES10" s="225"/>
      <c r="ET10" s="225"/>
      <c r="EU10" s="225"/>
      <c r="EV10" s="225"/>
      <c r="EW10" s="225"/>
      <c r="EX10" s="225"/>
      <c r="EY10" s="225"/>
      <c r="EZ10" s="225"/>
      <c r="FA10" s="225"/>
      <c r="FB10" s="225"/>
      <c r="FC10" s="225"/>
      <c r="FD10" s="225"/>
      <c r="FE10" s="225"/>
      <c r="FF10" s="225"/>
      <c r="FG10" s="225"/>
      <c r="FH10" s="225"/>
      <c r="FI10" s="225"/>
      <c r="FJ10" s="225"/>
      <c r="FK10" s="225"/>
      <c r="FL10" s="225"/>
      <c r="FM10" s="225"/>
      <c r="FN10" s="225"/>
      <c r="FO10" s="225"/>
      <c r="FP10" s="225"/>
      <c r="FQ10" s="225"/>
      <c r="FR10" s="225"/>
      <c r="FS10" s="225"/>
      <c r="FT10" s="225"/>
      <c r="FU10" s="225"/>
      <c r="FV10" s="225"/>
      <c r="FW10" s="225"/>
      <c r="FX10" s="225"/>
      <c r="FY10" s="225"/>
      <c r="FZ10" s="225"/>
      <c r="GA10" s="225"/>
      <c r="GB10" s="225"/>
      <c r="GC10" s="225"/>
      <c r="GD10" s="225"/>
      <c r="GE10" s="225"/>
      <c r="GF10" s="225"/>
      <c r="GG10" s="225"/>
      <c r="GH10" s="225"/>
      <c r="GI10" s="225"/>
      <c r="GJ10" s="225"/>
      <c r="GK10" s="225"/>
      <c r="GL10" s="225"/>
      <c r="GM10" s="225"/>
      <c r="GN10" s="225"/>
      <c r="GO10" s="225"/>
      <c r="GP10" s="225"/>
      <c r="GQ10" s="225"/>
      <c r="GR10" s="225"/>
      <c r="GS10" s="225"/>
      <c r="GT10" s="225"/>
      <c r="GU10" s="225"/>
      <c r="GV10" s="225"/>
      <c r="GW10" s="225"/>
      <c r="GX10" s="225"/>
      <c r="GY10" s="225"/>
      <c r="GZ10" s="225"/>
      <c r="HA10" s="225"/>
      <c r="HB10" s="225"/>
      <c r="HC10" s="225"/>
      <c r="HD10" s="225"/>
      <c r="HE10" s="225"/>
      <c r="HF10" s="225"/>
      <c r="HG10" s="225"/>
      <c r="HH10" s="225"/>
      <c r="HI10" s="225"/>
      <c r="HJ10" s="225"/>
      <c r="HK10" s="225"/>
      <c r="HL10" s="225"/>
      <c r="HM10" s="225"/>
      <c r="HN10" s="225"/>
      <c r="HO10" s="225"/>
      <c r="HP10" s="225"/>
      <c r="HQ10" s="225"/>
      <c r="HR10" s="225"/>
      <c r="HS10" s="225"/>
      <c r="HT10" s="225"/>
      <c r="HU10" s="225"/>
      <c r="HV10" s="225"/>
      <c r="HW10" s="225"/>
      <c r="HX10" s="225"/>
      <c r="HY10" s="225"/>
      <c r="HZ10" s="225"/>
      <c r="IA10" s="225"/>
      <c r="IB10" s="225"/>
      <c r="IC10" s="225"/>
      <c r="ID10" s="225"/>
      <c r="IE10" s="225"/>
      <c r="IF10" s="225"/>
      <c r="IG10" s="225"/>
      <c r="IH10" s="225"/>
      <c r="II10" s="225"/>
      <c r="IJ10" s="225"/>
      <c r="IK10" s="225"/>
      <c r="IL10" s="225"/>
      <c r="IM10" s="225"/>
      <c r="IN10" s="225"/>
      <c r="IO10" s="225"/>
      <c r="IP10" s="225"/>
      <c r="IQ10" s="225"/>
      <c r="IR10" s="225"/>
      <c r="IS10" s="225"/>
      <c r="IT10" s="225"/>
    </row>
    <row r="11" spans="1:254" s="295" customFormat="1" x14ac:dyDescent="0.25">
      <c r="A11" s="291">
        <v>3</v>
      </c>
      <c r="B11" s="296" t="s">
        <v>282</v>
      </c>
      <c r="C11" s="292" t="s">
        <v>282</v>
      </c>
      <c r="D11" s="253" t="s">
        <v>436</v>
      </c>
      <c r="E11" s="253" t="s">
        <v>437</v>
      </c>
      <c r="F11" s="253" t="s">
        <v>283</v>
      </c>
      <c r="G11" s="278">
        <v>61874.07</v>
      </c>
      <c r="H11" s="257">
        <v>61874.07</v>
      </c>
      <c r="I11" s="257">
        <v>61874.07</v>
      </c>
      <c r="J11" s="293">
        <f t="shared" si="0"/>
        <v>0</v>
      </c>
      <c r="K11" s="315">
        <f t="shared" si="1"/>
        <v>0</v>
      </c>
      <c r="L11" s="293">
        <v>0</v>
      </c>
      <c r="M11" s="315">
        <f t="shared" si="2"/>
        <v>0</v>
      </c>
      <c r="N11" s="291" t="s">
        <v>54</v>
      </c>
      <c r="O11" s="337"/>
      <c r="P11" s="294"/>
      <c r="Q11" s="395"/>
      <c r="R11" s="225"/>
      <c r="S11" s="225"/>
      <c r="T11" s="225"/>
      <c r="U11" s="225"/>
      <c r="V11" s="225"/>
      <c r="W11" s="225"/>
      <c r="X11" s="225"/>
      <c r="Y11" s="225"/>
      <c r="Z11" s="225"/>
      <c r="AA11" s="225"/>
      <c r="AB11" s="225"/>
      <c r="AC11" s="225"/>
      <c r="AD11" s="225"/>
      <c r="AE11" s="225"/>
      <c r="AF11" s="225"/>
      <c r="AG11" s="225"/>
      <c r="AH11" s="225"/>
      <c r="AI11" s="225"/>
      <c r="AJ11" s="225"/>
      <c r="AK11" s="225"/>
      <c r="AL11" s="225"/>
      <c r="AM11" s="225"/>
      <c r="AN11" s="225"/>
      <c r="AO11" s="225"/>
      <c r="AP11" s="225"/>
      <c r="AQ11" s="225"/>
      <c r="AR11" s="225"/>
      <c r="AS11" s="225"/>
      <c r="AT11" s="225"/>
      <c r="AU11" s="225"/>
      <c r="AV11" s="225"/>
      <c r="AW11" s="225"/>
      <c r="AX11" s="225"/>
      <c r="AY11" s="225"/>
      <c r="AZ11" s="225"/>
      <c r="BA11" s="225"/>
      <c r="BB11" s="225"/>
      <c r="BC11" s="225"/>
      <c r="BD11" s="225"/>
      <c r="BE11" s="225"/>
      <c r="BF11" s="225"/>
      <c r="BG11" s="225"/>
      <c r="BH11" s="225"/>
      <c r="BI11" s="225"/>
      <c r="BJ11" s="225"/>
      <c r="BK11" s="225"/>
      <c r="BL11" s="225"/>
      <c r="BM11" s="225"/>
      <c r="BN11" s="225"/>
      <c r="BO11" s="225"/>
      <c r="BP11" s="225"/>
      <c r="BQ11" s="225"/>
      <c r="BR11" s="225"/>
      <c r="BS11" s="225"/>
      <c r="BT11" s="225"/>
      <c r="BU11" s="225"/>
      <c r="BV11" s="225"/>
      <c r="BW11" s="225"/>
      <c r="BX11" s="225"/>
      <c r="BY11" s="225"/>
      <c r="BZ11" s="225"/>
      <c r="CA11" s="225"/>
      <c r="CB11" s="225"/>
      <c r="CC11" s="225"/>
      <c r="CD11" s="225"/>
      <c r="CE11" s="225"/>
      <c r="CF11" s="225"/>
      <c r="CG11" s="225"/>
      <c r="CH11" s="225"/>
      <c r="CI11" s="225"/>
      <c r="CJ11" s="225"/>
      <c r="CK11" s="225"/>
      <c r="CL11" s="225"/>
      <c r="CM11" s="225"/>
      <c r="CN11" s="225"/>
      <c r="CO11" s="225"/>
      <c r="CP11" s="225"/>
      <c r="CQ11" s="225"/>
      <c r="CR11" s="225"/>
      <c r="CS11" s="225"/>
      <c r="CT11" s="225"/>
      <c r="CU11" s="225"/>
      <c r="CV11" s="225"/>
      <c r="CW11" s="225"/>
      <c r="CX11" s="225"/>
      <c r="CY11" s="225"/>
      <c r="CZ11" s="225"/>
      <c r="DA11" s="225"/>
      <c r="DB11" s="225"/>
      <c r="DC11" s="225"/>
      <c r="DD11" s="225"/>
      <c r="DE11" s="225"/>
      <c r="DF11" s="225"/>
      <c r="DG11" s="225"/>
      <c r="DH11" s="225"/>
      <c r="DI11" s="225"/>
      <c r="DJ11" s="225"/>
      <c r="DK11" s="225"/>
      <c r="DL11" s="225"/>
      <c r="DM11" s="225"/>
      <c r="DN11" s="225"/>
      <c r="DO11" s="225"/>
      <c r="DP11" s="225"/>
      <c r="DQ11" s="225"/>
      <c r="DR11" s="225"/>
      <c r="DS11" s="225"/>
      <c r="DT11" s="225"/>
      <c r="DU11" s="225"/>
      <c r="DV11" s="225"/>
      <c r="DW11" s="225"/>
      <c r="DX11" s="225"/>
      <c r="DY11" s="225"/>
      <c r="DZ11" s="225"/>
      <c r="EA11" s="225"/>
      <c r="EB11" s="225"/>
      <c r="EC11" s="225"/>
      <c r="ED11" s="225"/>
      <c r="EE11" s="225"/>
      <c r="EF11" s="225"/>
      <c r="EG11" s="225"/>
      <c r="EH11" s="225"/>
      <c r="EI11" s="225"/>
      <c r="EJ11" s="225"/>
      <c r="EK11" s="225"/>
      <c r="EL11" s="225"/>
      <c r="EM11" s="225"/>
      <c r="EN11" s="225"/>
      <c r="EO11" s="225"/>
      <c r="EP11" s="225"/>
      <c r="EQ11" s="225"/>
      <c r="ER11" s="225"/>
      <c r="ES11" s="225"/>
      <c r="ET11" s="225"/>
      <c r="EU11" s="225"/>
      <c r="EV11" s="225"/>
      <c r="EW11" s="225"/>
      <c r="EX11" s="225"/>
      <c r="EY11" s="225"/>
      <c r="EZ11" s="225"/>
      <c r="FA11" s="225"/>
      <c r="FB11" s="225"/>
      <c r="FC11" s="225"/>
      <c r="FD11" s="225"/>
      <c r="FE11" s="225"/>
      <c r="FF11" s="225"/>
      <c r="FG11" s="225"/>
      <c r="FH11" s="225"/>
      <c r="FI11" s="225"/>
      <c r="FJ11" s="225"/>
      <c r="FK11" s="225"/>
      <c r="FL11" s="225"/>
      <c r="FM11" s="225"/>
      <c r="FN11" s="225"/>
      <c r="FO11" s="225"/>
      <c r="FP11" s="225"/>
      <c r="FQ11" s="225"/>
      <c r="FR11" s="225"/>
      <c r="FS11" s="225"/>
      <c r="FT11" s="225"/>
      <c r="FU11" s="225"/>
      <c r="FV11" s="225"/>
      <c r="FW11" s="225"/>
      <c r="FX11" s="225"/>
      <c r="FY11" s="225"/>
      <c r="FZ11" s="225"/>
      <c r="GA11" s="225"/>
      <c r="GB11" s="225"/>
      <c r="GC11" s="225"/>
      <c r="GD11" s="225"/>
      <c r="GE11" s="225"/>
      <c r="GF11" s="225"/>
      <c r="GG11" s="225"/>
      <c r="GH11" s="225"/>
      <c r="GI11" s="225"/>
      <c r="GJ11" s="225"/>
      <c r="GK11" s="225"/>
      <c r="GL11" s="225"/>
      <c r="GM11" s="225"/>
      <c r="GN11" s="225"/>
      <c r="GO11" s="225"/>
      <c r="GP11" s="225"/>
      <c r="GQ11" s="225"/>
      <c r="GR11" s="225"/>
      <c r="GS11" s="225"/>
      <c r="GT11" s="225"/>
      <c r="GU11" s="225"/>
      <c r="GV11" s="225"/>
      <c r="GW11" s="225"/>
      <c r="GX11" s="225"/>
      <c r="GY11" s="225"/>
      <c r="GZ11" s="225"/>
      <c r="HA11" s="225"/>
      <c r="HB11" s="225"/>
      <c r="HC11" s="225"/>
      <c r="HD11" s="225"/>
      <c r="HE11" s="225"/>
      <c r="HF11" s="225"/>
      <c r="HG11" s="225"/>
      <c r="HH11" s="225"/>
      <c r="HI11" s="225"/>
      <c r="HJ11" s="225"/>
      <c r="HK11" s="225"/>
      <c r="HL11" s="225"/>
      <c r="HM11" s="225"/>
      <c r="HN11" s="225"/>
      <c r="HO11" s="225"/>
      <c r="HP11" s="225"/>
      <c r="HQ11" s="225"/>
      <c r="HR11" s="225"/>
      <c r="HS11" s="225"/>
      <c r="HT11" s="225"/>
      <c r="HU11" s="225"/>
      <c r="HV11" s="225"/>
      <c r="HW11" s="225"/>
      <c r="HX11" s="225"/>
      <c r="HY11" s="225"/>
      <c r="HZ11" s="225"/>
      <c r="IA11" s="225"/>
      <c r="IB11" s="225"/>
      <c r="IC11" s="225"/>
      <c r="ID11" s="225"/>
      <c r="IE11" s="225"/>
      <c r="IF11" s="225"/>
      <c r="IG11" s="225"/>
      <c r="IH11" s="225"/>
      <c r="II11" s="225"/>
      <c r="IJ11" s="225"/>
      <c r="IK11" s="225"/>
      <c r="IL11" s="225"/>
      <c r="IM11" s="225"/>
      <c r="IN11" s="225"/>
      <c r="IO11" s="225"/>
      <c r="IP11" s="225"/>
      <c r="IQ11" s="225"/>
      <c r="IR11" s="225"/>
      <c r="IS11" s="225"/>
      <c r="IT11" s="225"/>
    </row>
    <row r="12" spans="1:254" s="295" customFormat="1" ht="30" x14ac:dyDescent="0.25">
      <c r="A12" s="291">
        <v>4</v>
      </c>
      <c r="B12" s="296" t="s">
        <v>282</v>
      </c>
      <c r="C12" s="292" t="s">
        <v>282</v>
      </c>
      <c r="D12" s="253" t="s">
        <v>438</v>
      </c>
      <c r="E12" s="253" t="s">
        <v>437</v>
      </c>
      <c r="F12" s="253" t="s">
        <v>283</v>
      </c>
      <c r="G12" s="278">
        <v>136427.85800000001</v>
      </c>
      <c r="H12" s="257">
        <v>172906.96999999997</v>
      </c>
      <c r="I12" s="257">
        <v>172906.96999999997</v>
      </c>
      <c r="J12" s="293">
        <f t="shared" si="0"/>
        <v>0</v>
      </c>
      <c r="K12" s="315">
        <f t="shared" si="1"/>
        <v>36479.111999999965</v>
      </c>
      <c r="L12" s="293">
        <v>36479.111999999965</v>
      </c>
      <c r="M12" s="315">
        <f t="shared" si="2"/>
        <v>0</v>
      </c>
      <c r="N12" s="291" t="s">
        <v>54</v>
      </c>
      <c r="O12" s="395" t="s">
        <v>426</v>
      </c>
      <c r="P12" s="294"/>
      <c r="Q12" s="426" t="s">
        <v>648</v>
      </c>
      <c r="R12" s="225"/>
      <c r="S12" s="225"/>
      <c r="T12" s="225"/>
      <c r="U12" s="225"/>
      <c r="V12" s="225"/>
      <c r="W12" s="225"/>
      <c r="X12" s="225"/>
      <c r="Y12" s="225"/>
      <c r="Z12" s="225"/>
      <c r="AA12" s="225"/>
      <c r="AB12" s="225"/>
      <c r="AC12" s="225"/>
      <c r="AD12" s="225"/>
      <c r="AE12" s="225"/>
      <c r="AF12" s="225"/>
      <c r="AG12" s="225"/>
      <c r="AH12" s="225"/>
      <c r="AI12" s="225"/>
      <c r="AJ12" s="225"/>
      <c r="AK12" s="225"/>
      <c r="AL12" s="225"/>
      <c r="AM12" s="225"/>
      <c r="AN12" s="225"/>
      <c r="AO12" s="225"/>
      <c r="AP12" s="225"/>
      <c r="AQ12" s="225"/>
      <c r="AR12" s="225"/>
      <c r="AS12" s="225"/>
      <c r="AT12" s="225"/>
      <c r="AU12" s="225"/>
      <c r="AV12" s="225"/>
      <c r="AW12" s="225"/>
      <c r="AX12" s="225"/>
      <c r="AY12" s="225"/>
      <c r="AZ12" s="225"/>
      <c r="BA12" s="225"/>
      <c r="BB12" s="225"/>
      <c r="BC12" s="225"/>
      <c r="BD12" s="225"/>
      <c r="BE12" s="225"/>
      <c r="BF12" s="225"/>
      <c r="BG12" s="225"/>
      <c r="BH12" s="225"/>
      <c r="BI12" s="225"/>
      <c r="BJ12" s="225"/>
      <c r="BK12" s="225"/>
      <c r="BL12" s="225"/>
      <c r="BM12" s="225"/>
      <c r="BN12" s="225"/>
      <c r="BO12" s="225"/>
      <c r="BP12" s="225"/>
      <c r="BQ12" s="225"/>
      <c r="BR12" s="225"/>
      <c r="BS12" s="225"/>
      <c r="BT12" s="225"/>
      <c r="BU12" s="225"/>
      <c r="BV12" s="225"/>
      <c r="BW12" s="225"/>
      <c r="BX12" s="225"/>
      <c r="BY12" s="225"/>
      <c r="BZ12" s="225"/>
      <c r="CA12" s="225"/>
      <c r="CB12" s="225"/>
      <c r="CC12" s="225"/>
      <c r="CD12" s="225"/>
      <c r="CE12" s="225"/>
      <c r="CF12" s="225"/>
      <c r="CG12" s="225"/>
      <c r="CH12" s="225"/>
      <c r="CI12" s="225"/>
      <c r="CJ12" s="225"/>
      <c r="CK12" s="225"/>
      <c r="CL12" s="225"/>
      <c r="CM12" s="225"/>
      <c r="CN12" s="225"/>
      <c r="CO12" s="225"/>
      <c r="CP12" s="225"/>
      <c r="CQ12" s="225"/>
      <c r="CR12" s="225"/>
      <c r="CS12" s="225"/>
      <c r="CT12" s="225"/>
      <c r="CU12" s="225"/>
      <c r="CV12" s="225"/>
      <c r="CW12" s="225"/>
      <c r="CX12" s="225"/>
      <c r="CY12" s="225"/>
      <c r="CZ12" s="225"/>
      <c r="DA12" s="225"/>
      <c r="DB12" s="225"/>
      <c r="DC12" s="225"/>
      <c r="DD12" s="225"/>
      <c r="DE12" s="225"/>
      <c r="DF12" s="225"/>
      <c r="DG12" s="225"/>
      <c r="DH12" s="225"/>
      <c r="DI12" s="225"/>
      <c r="DJ12" s="225"/>
      <c r="DK12" s="225"/>
      <c r="DL12" s="225"/>
      <c r="DM12" s="225"/>
      <c r="DN12" s="225"/>
      <c r="DO12" s="225"/>
      <c r="DP12" s="225"/>
      <c r="DQ12" s="225"/>
      <c r="DR12" s="225"/>
      <c r="DS12" s="225"/>
      <c r="DT12" s="225"/>
      <c r="DU12" s="225"/>
      <c r="DV12" s="225"/>
      <c r="DW12" s="225"/>
      <c r="DX12" s="225"/>
      <c r="DY12" s="225"/>
      <c r="DZ12" s="225"/>
      <c r="EA12" s="225"/>
      <c r="EB12" s="225"/>
      <c r="EC12" s="225"/>
      <c r="ED12" s="225"/>
      <c r="EE12" s="225"/>
      <c r="EF12" s="225"/>
      <c r="EG12" s="225"/>
      <c r="EH12" s="225"/>
      <c r="EI12" s="225"/>
      <c r="EJ12" s="225"/>
      <c r="EK12" s="225"/>
      <c r="EL12" s="225"/>
      <c r="EM12" s="225"/>
      <c r="EN12" s="225"/>
      <c r="EO12" s="225"/>
      <c r="EP12" s="225"/>
      <c r="EQ12" s="225"/>
      <c r="ER12" s="225"/>
      <c r="ES12" s="225"/>
      <c r="ET12" s="225"/>
      <c r="EU12" s="225"/>
      <c r="EV12" s="225"/>
      <c r="EW12" s="225"/>
      <c r="EX12" s="225"/>
      <c r="EY12" s="225"/>
      <c r="EZ12" s="225"/>
      <c r="FA12" s="225"/>
      <c r="FB12" s="225"/>
      <c r="FC12" s="225"/>
      <c r="FD12" s="225"/>
      <c r="FE12" s="225"/>
      <c r="FF12" s="225"/>
      <c r="FG12" s="225"/>
      <c r="FH12" s="225"/>
      <c r="FI12" s="225"/>
      <c r="FJ12" s="225"/>
      <c r="FK12" s="225"/>
      <c r="FL12" s="225"/>
      <c r="FM12" s="225"/>
      <c r="FN12" s="225"/>
      <c r="FO12" s="225"/>
      <c r="FP12" s="225"/>
      <c r="FQ12" s="225"/>
      <c r="FR12" s="225"/>
      <c r="FS12" s="225"/>
      <c r="FT12" s="225"/>
      <c r="FU12" s="225"/>
      <c r="FV12" s="225"/>
      <c r="FW12" s="225"/>
      <c r="FX12" s="225"/>
      <c r="FY12" s="225"/>
      <c r="FZ12" s="225"/>
      <c r="GA12" s="225"/>
      <c r="GB12" s="225"/>
      <c r="GC12" s="225"/>
      <c r="GD12" s="225"/>
      <c r="GE12" s="225"/>
      <c r="GF12" s="225"/>
      <c r="GG12" s="225"/>
      <c r="GH12" s="225"/>
      <c r="GI12" s="225"/>
      <c r="GJ12" s="225"/>
      <c r="GK12" s="225"/>
      <c r="GL12" s="225"/>
      <c r="GM12" s="225"/>
      <c r="GN12" s="225"/>
      <c r="GO12" s="225"/>
      <c r="GP12" s="225"/>
      <c r="GQ12" s="225"/>
      <c r="GR12" s="225"/>
      <c r="GS12" s="225"/>
      <c r="GT12" s="225"/>
      <c r="GU12" s="225"/>
      <c r="GV12" s="225"/>
      <c r="GW12" s="225"/>
      <c r="GX12" s="225"/>
      <c r="GY12" s="225"/>
      <c r="GZ12" s="225"/>
      <c r="HA12" s="225"/>
      <c r="HB12" s="225"/>
      <c r="HC12" s="225"/>
      <c r="HD12" s="225"/>
      <c r="HE12" s="225"/>
      <c r="HF12" s="225"/>
      <c r="HG12" s="225"/>
      <c r="HH12" s="225"/>
      <c r="HI12" s="225"/>
      <c r="HJ12" s="225"/>
      <c r="HK12" s="225"/>
      <c r="HL12" s="225"/>
      <c r="HM12" s="225"/>
      <c r="HN12" s="225"/>
      <c r="HO12" s="225"/>
      <c r="HP12" s="225"/>
      <c r="HQ12" s="225"/>
      <c r="HR12" s="225"/>
      <c r="HS12" s="225"/>
      <c r="HT12" s="225"/>
      <c r="HU12" s="225"/>
      <c r="HV12" s="225"/>
      <c r="HW12" s="225"/>
      <c r="HX12" s="225"/>
      <c r="HY12" s="225"/>
      <c r="HZ12" s="225"/>
      <c r="IA12" s="225"/>
      <c r="IB12" s="225"/>
      <c r="IC12" s="225"/>
      <c r="ID12" s="225"/>
      <c r="IE12" s="225"/>
      <c r="IF12" s="225"/>
      <c r="IG12" s="225"/>
      <c r="IH12" s="225"/>
      <c r="II12" s="225"/>
      <c r="IJ12" s="225"/>
      <c r="IK12" s="225"/>
      <c r="IL12" s="225"/>
      <c r="IM12" s="225"/>
      <c r="IN12" s="225"/>
      <c r="IO12" s="225"/>
      <c r="IP12" s="225"/>
      <c r="IQ12" s="225"/>
      <c r="IR12" s="225"/>
      <c r="IS12" s="225"/>
      <c r="IT12" s="225"/>
    </row>
    <row r="13" spans="1:254" s="295" customFormat="1" ht="30" x14ac:dyDescent="0.25">
      <c r="A13" s="291">
        <v>5</v>
      </c>
      <c r="B13" s="296" t="s">
        <v>282</v>
      </c>
      <c r="C13" s="292" t="s">
        <v>282</v>
      </c>
      <c r="D13" s="253" t="s">
        <v>444</v>
      </c>
      <c r="E13" s="253" t="s">
        <v>442</v>
      </c>
      <c r="F13" s="253" t="s">
        <v>283</v>
      </c>
      <c r="G13" s="278">
        <v>80399</v>
      </c>
      <c r="H13" s="257">
        <v>64730</v>
      </c>
      <c r="I13" s="257">
        <v>64730</v>
      </c>
      <c r="J13" s="293">
        <f t="shared" si="0"/>
        <v>0</v>
      </c>
      <c r="K13" s="315">
        <f t="shared" si="1"/>
        <v>-15669</v>
      </c>
      <c r="L13" s="293">
        <v>-15669</v>
      </c>
      <c r="M13" s="315">
        <f t="shared" si="2"/>
        <v>0</v>
      </c>
      <c r="N13" s="291" t="s">
        <v>54</v>
      </c>
      <c r="O13" s="395" t="s">
        <v>426</v>
      </c>
      <c r="P13" s="294"/>
      <c r="Q13" s="426" t="s">
        <v>650</v>
      </c>
      <c r="R13" s="225"/>
      <c r="S13" s="225"/>
      <c r="T13" s="225"/>
      <c r="U13" s="225"/>
      <c r="V13" s="225"/>
      <c r="W13" s="225"/>
      <c r="X13" s="225"/>
      <c r="Y13" s="225"/>
      <c r="Z13" s="225"/>
      <c r="AA13" s="225"/>
      <c r="AB13" s="225"/>
      <c r="AC13" s="225"/>
      <c r="AD13" s="225"/>
      <c r="AE13" s="225"/>
      <c r="AF13" s="225"/>
      <c r="AG13" s="225"/>
      <c r="AH13" s="225"/>
      <c r="AI13" s="225"/>
      <c r="AJ13" s="225"/>
      <c r="AK13" s="225"/>
      <c r="AL13" s="225"/>
      <c r="AM13" s="225"/>
      <c r="AN13" s="225"/>
      <c r="AO13" s="225"/>
      <c r="AP13" s="225"/>
      <c r="AQ13" s="225"/>
      <c r="AR13" s="225"/>
      <c r="AS13" s="225"/>
      <c r="AT13" s="225"/>
      <c r="AU13" s="225"/>
      <c r="AV13" s="225"/>
      <c r="AW13" s="225"/>
      <c r="AX13" s="225"/>
      <c r="AY13" s="225"/>
      <c r="AZ13" s="225"/>
      <c r="BA13" s="225"/>
      <c r="BB13" s="225"/>
      <c r="BC13" s="225"/>
      <c r="BD13" s="225"/>
      <c r="BE13" s="225"/>
      <c r="BF13" s="225"/>
      <c r="BG13" s="225"/>
      <c r="BH13" s="225"/>
      <c r="BI13" s="225"/>
      <c r="BJ13" s="225"/>
      <c r="BK13" s="225"/>
      <c r="BL13" s="225"/>
      <c r="BM13" s="225"/>
      <c r="BN13" s="225"/>
      <c r="BO13" s="225"/>
      <c r="BP13" s="225"/>
      <c r="BQ13" s="225"/>
      <c r="BR13" s="225"/>
      <c r="BS13" s="225"/>
      <c r="BT13" s="225"/>
      <c r="BU13" s="225"/>
      <c r="BV13" s="225"/>
      <c r="BW13" s="225"/>
      <c r="BX13" s="225"/>
      <c r="BY13" s="225"/>
      <c r="BZ13" s="225"/>
      <c r="CA13" s="225"/>
      <c r="CB13" s="225"/>
      <c r="CC13" s="225"/>
      <c r="CD13" s="225"/>
      <c r="CE13" s="225"/>
      <c r="CF13" s="225"/>
      <c r="CG13" s="225"/>
      <c r="CH13" s="225"/>
      <c r="CI13" s="225"/>
      <c r="CJ13" s="225"/>
      <c r="CK13" s="225"/>
      <c r="CL13" s="225"/>
      <c r="CM13" s="225"/>
      <c r="CN13" s="225"/>
      <c r="CO13" s="225"/>
      <c r="CP13" s="225"/>
      <c r="CQ13" s="225"/>
      <c r="CR13" s="225"/>
      <c r="CS13" s="225"/>
      <c r="CT13" s="225"/>
      <c r="CU13" s="225"/>
      <c r="CV13" s="225"/>
      <c r="CW13" s="225"/>
      <c r="CX13" s="225"/>
      <c r="CY13" s="225"/>
      <c r="CZ13" s="225"/>
      <c r="DA13" s="225"/>
      <c r="DB13" s="225"/>
      <c r="DC13" s="225"/>
      <c r="DD13" s="225"/>
      <c r="DE13" s="225"/>
      <c r="DF13" s="225"/>
      <c r="DG13" s="225"/>
      <c r="DH13" s="225"/>
      <c r="DI13" s="225"/>
      <c r="DJ13" s="225"/>
      <c r="DK13" s="225"/>
      <c r="DL13" s="225"/>
      <c r="DM13" s="225"/>
      <c r="DN13" s="225"/>
      <c r="DO13" s="225"/>
      <c r="DP13" s="225"/>
      <c r="DQ13" s="225"/>
      <c r="DR13" s="225"/>
      <c r="DS13" s="225"/>
      <c r="DT13" s="225"/>
      <c r="DU13" s="225"/>
      <c r="DV13" s="225"/>
      <c r="DW13" s="225"/>
      <c r="DX13" s="225"/>
      <c r="DY13" s="225"/>
      <c r="DZ13" s="225"/>
      <c r="EA13" s="225"/>
      <c r="EB13" s="225"/>
      <c r="EC13" s="225"/>
      <c r="ED13" s="225"/>
      <c r="EE13" s="225"/>
      <c r="EF13" s="225"/>
      <c r="EG13" s="225"/>
      <c r="EH13" s="225"/>
      <c r="EI13" s="225"/>
      <c r="EJ13" s="225"/>
      <c r="EK13" s="225"/>
      <c r="EL13" s="225"/>
      <c r="EM13" s="225"/>
      <c r="EN13" s="225"/>
      <c r="EO13" s="225"/>
      <c r="EP13" s="225"/>
      <c r="EQ13" s="225"/>
      <c r="ER13" s="225"/>
      <c r="ES13" s="225"/>
      <c r="ET13" s="225"/>
      <c r="EU13" s="225"/>
      <c r="EV13" s="225"/>
      <c r="EW13" s="225"/>
      <c r="EX13" s="225"/>
      <c r="EY13" s="225"/>
      <c r="EZ13" s="225"/>
      <c r="FA13" s="225"/>
      <c r="FB13" s="225"/>
      <c r="FC13" s="225"/>
      <c r="FD13" s="225"/>
      <c r="FE13" s="225"/>
      <c r="FF13" s="225"/>
      <c r="FG13" s="225"/>
      <c r="FH13" s="225"/>
      <c r="FI13" s="225"/>
      <c r="FJ13" s="225"/>
      <c r="FK13" s="225"/>
      <c r="FL13" s="225"/>
      <c r="FM13" s="225"/>
      <c r="FN13" s="225"/>
      <c r="FO13" s="225"/>
      <c r="FP13" s="225"/>
      <c r="FQ13" s="225"/>
      <c r="FR13" s="225"/>
      <c r="FS13" s="225"/>
      <c r="FT13" s="225"/>
      <c r="FU13" s="225"/>
      <c r="FV13" s="225"/>
      <c r="FW13" s="225"/>
      <c r="FX13" s="225"/>
      <c r="FY13" s="225"/>
      <c r="FZ13" s="225"/>
      <c r="GA13" s="225"/>
      <c r="GB13" s="225"/>
      <c r="GC13" s="225"/>
      <c r="GD13" s="225"/>
      <c r="GE13" s="225"/>
      <c r="GF13" s="225"/>
      <c r="GG13" s="225"/>
      <c r="GH13" s="225"/>
      <c r="GI13" s="225"/>
      <c r="GJ13" s="225"/>
      <c r="GK13" s="225"/>
      <c r="GL13" s="225"/>
      <c r="GM13" s="225"/>
      <c r="GN13" s="225"/>
      <c r="GO13" s="225"/>
      <c r="GP13" s="225"/>
      <c r="GQ13" s="225"/>
      <c r="GR13" s="225"/>
      <c r="GS13" s="225"/>
      <c r="GT13" s="225"/>
      <c r="GU13" s="225"/>
      <c r="GV13" s="225"/>
      <c r="GW13" s="225"/>
      <c r="GX13" s="225"/>
      <c r="GY13" s="225"/>
      <c r="GZ13" s="225"/>
      <c r="HA13" s="225"/>
      <c r="HB13" s="225"/>
      <c r="HC13" s="225"/>
      <c r="HD13" s="225"/>
      <c r="HE13" s="225"/>
      <c r="HF13" s="225"/>
      <c r="HG13" s="225"/>
      <c r="HH13" s="225"/>
      <c r="HI13" s="225"/>
      <c r="HJ13" s="225"/>
      <c r="HK13" s="225"/>
      <c r="HL13" s="225"/>
      <c r="HM13" s="225"/>
      <c r="HN13" s="225"/>
      <c r="HO13" s="225"/>
      <c r="HP13" s="225"/>
      <c r="HQ13" s="225"/>
      <c r="HR13" s="225"/>
      <c r="HS13" s="225"/>
      <c r="HT13" s="225"/>
      <c r="HU13" s="225"/>
      <c r="HV13" s="225"/>
      <c r="HW13" s="225"/>
      <c r="HX13" s="225"/>
      <c r="HY13" s="225"/>
      <c r="HZ13" s="225"/>
      <c r="IA13" s="225"/>
      <c r="IB13" s="225"/>
      <c r="IC13" s="225"/>
      <c r="ID13" s="225"/>
      <c r="IE13" s="225"/>
      <c r="IF13" s="225"/>
      <c r="IG13" s="225"/>
      <c r="IH13" s="225"/>
      <c r="II13" s="225"/>
      <c r="IJ13" s="225"/>
      <c r="IK13" s="225"/>
      <c r="IL13" s="225"/>
      <c r="IM13" s="225"/>
      <c r="IN13" s="225"/>
      <c r="IO13" s="225"/>
      <c r="IP13" s="225"/>
      <c r="IQ13" s="225"/>
      <c r="IR13" s="225"/>
      <c r="IS13" s="225"/>
      <c r="IT13" s="225"/>
    </row>
    <row r="14" spans="1:254" s="295" customFormat="1" ht="30" x14ac:dyDescent="0.25">
      <c r="A14" s="291">
        <v>6</v>
      </c>
      <c r="B14" s="296" t="s">
        <v>282</v>
      </c>
      <c r="C14" s="292" t="s">
        <v>282</v>
      </c>
      <c r="D14" s="253" t="s">
        <v>478</v>
      </c>
      <c r="E14" s="253" t="s">
        <v>437</v>
      </c>
      <c r="F14" s="253" t="s">
        <v>283</v>
      </c>
      <c r="G14" s="278"/>
      <c r="H14" s="257">
        <v>53334.16</v>
      </c>
      <c r="I14" s="257">
        <v>53334.16</v>
      </c>
      <c r="J14" s="293">
        <f t="shared" si="0"/>
        <v>0</v>
      </c>
      <c r="K14" s="315">
        <f t="shared" si="1"/>
        <v>53334.16</v>
      </c>
      <c r="L14" s="293">
        <v>53334.16</v>
      </c>
      <c r="M14" s="315">
        <f t="shared" si="2"/>
        <v>0</v>
      </c>
      <c r="N14" s="291" t="s">
        <v>54</v>
      </c>
      <c r="O14" s="395" t="s">
        <v>426</v>
      </c>
      <c r="P14" s="294"/>
      <c r="Q14" s="426" t="s">
        <v>651</v>
      </c>
      <c r="R14" s="225"/>
      <c r="S14" s="225"/>
      <c r="T14" s="225"/>
      <c r="U14" s="225"/>
      <c r="V14" s="225"/>
      <c r="W14" s="225"/>
      <c r="X14" s="225"/>
      <c r="Y14" s="225"/>
      <c r="Z14" s="225"/>
      <c r="AA14" s="225"/>
      <c r="AB14" s="225"/>
      <c r="AC14" s="225"/>
      <c r="AD14" s="225"/>
      <c r="AE14" s="225"/>
      <c r="AF14" s="225"/>
      <c r="AG14" s="225"/>
      <c r="AH14" s="225"/>
      <c r="AI14" s="225"/>
      <c r="AJ14" s="225"/>
      <c r="AK14" s="225"/>
      <c r="AL14" s="225"/>
      <c r="AM14" s="225"/>
      <c r="AN14" s="225"/>
      <c r="AO14" s="225"/>
      <c r="AP14" s="225"/>
      <c r="AQ14" s="225"/>
      <c r="AR14" s="225"/>
      <c r="AS14" s="225"/>
      <c r="AT14" s="225"/>
      <c r="AU14" s="225"/>
      <c r="AV14" s="225"/>
      <c r="AW14" s="225"/>
      <c r="AX14" s="225"/>
      <c r="AY14" s="225"/>
      <c r="AZ14" s="225"/>
      <c r="BA14" s="225"/>
      <c r="BB14" s="225"/>
      <c r="BC14" s="225"/>
      <c r="BD14" s="225"/>
      <c r="BE14" s="225"/>
      <c r="BF14" s="225"/>
      <c r="BG14" s="225"/>
      <c r="BH14" s="225"/>
      <c r="BI14" s="225"/>
      <c r="BJ14" s="225"/>
      <c r="BK14" s="225"/>
      <c r="BL14" s="225"/>
      <c r="BM14" s="225"/>
      <c r="BN14" s="225"/>
      <c r="BO14" s="225"/>
      <c r="BP14" s="225"/>
      <c r="BQ14" s="225"/>
      <c r="BR14" s="225"/>
      <c r="BS14" s="225"/>
      <c r="BT14" s="225"/>
      <c r="BU14" s="225"/>
      <c r="BV14" s="225"/>
      <c r="BW14" s="225"/>
      <c r="BX14" s="225"/>
      <c r="BY14" s="225"/>
      <c r="BZ14" s="225"/>
      <c r="CA14" s="225"/>
      <c r="CB14" s="225"/>
      <c r="CC14" s="225"/>
      <c r="CD14" s="225"/>
      <c r="CE14" s="225"/>
      <c r="CF14" s="225"/>
      <c r="CG14" s="225"/>
      <c r="CH14" s="225"/>
      <c r="CI14" s="225"/>
      <c r="CJ14" s="225"/>
      <c r="CK14" s="225"/>
      <c r="CL14" s="225"/>
      <c r="CM14" s="225"/>
      <c r="CN14" s="225"/>
      <c r="CO14" s="225"/>
      <c r="CP14" s="225"/>
      <c r="CQ14" s="225"/>
      <c r="CR14" s="225"/>
      <c r="CS14" s="225"/>
      <c r="CT14" s="225"/>
      <c r="CU14" s="225"/>
      <c r="CV14" s="225"/>
      <c r="CW14" s="225"/>
      <c r="CX14" s="225"/>
      <c r="CY14" s="225"/>
      <c r="CZ14" s="225"/>
      <c r="DA14" s="225"/>
      <c r="DB14" s="225"/>
      <c r="DC14" s="225"/>
      <c r="DD14" s="225"/>
      <c r="DE14" s="225"/>
      <c r="DF14" s="225"/>
      <c r="DG14" s="225"/>
      <c r="DH14" s="225"/>
      <c r="DI14" s="225"/>
      <c r="DJ14" s="225"/>
      <c r="DK14" s="225"/>
      <c r="DL14" s="225"/>
      <c r="DM14" s="225"/>
      <c r="DN14" s="225"/>
      <c r="DO14" s="225"/>
      <c r="DP14" s="225"/>
      <c r="DQ14" s="225"/>
      <c r="DR14" s="225"/>
      <c r="DS14" s="225"/>
      <c r="DT14" s="225"/>
      <c r="DU14" s="225"/>
      <c r="DV14" s="225"/>
      <c r="DW14" s="225"/>
      <c r="DX14" s="225"/>
      <c r="DY14" s="225"/>
      <c r="DZ14" s="225"/>
      <c r="EA14" s="225"/>
      <c r="EB14" s="225"/>
      <c r="EC14" s="225"/>
      <c r="ED14" s="225"/>
      <c r="EE14" s="225"/>
      <c r="EF14" s="225"/>
      <c r="EG14" s="225"/>
      <c r="EH14" s="225"/>
      <c r="EI14" s="225"/>
      <c r="EJ14" s="225"/>
      <c r="EK14" s="225"/>
      <c r="EL14" s="225"/>
      <c r="EM14" s="225"/>
      <c r="EN14" s="225"/>
      <c r="EO14" s="225"/>
      <c r="EP14" s="225"/>
      <c r="EQ14" s="225"/>
      <c r="ER14" s="225"/>
      <c r="ES14" s="225"/>
      <c r="ET14" s="225"/>
      <c r="EU14" s="225"/>
      <c r="EV14" s="225"/>
      <c r="EW14" s="225"/>
      <c r="EX14" s="225"/>
      <c r="EY14" s="225"/>
      <c r="EZ14" s="225"/>
      <c r="FA14" s="225"/>
      <c r="FB14" s="225"/>
      <c r="FC14" s="225"/>
      <c r="FD14" s="225"/>
      <c r="FE14" s="225"/>
      <c r="FF14" s="225"/>
      <c r="FG14" s="225"/>
      <c r="FH14" s="225"/>
      <c r="FI14" s="225"/>
      <c r="FJ14" s="225"/>
      <c r="FK14" s="225"/>
      <c r="FL14" s="225"/>
      <c r="FM14" s="225"/>
      <c r="FN14" s="225"/>
      <c r="FO14" s="225"/>
      <c r="FP14" s="225"/>
      <c r="FQ14" s="225"/>
      <c r="FR14" s="225"/>
      <c r="FS14" s="225"/>
      <c r="FT14" s="225"/>
      <c r="FU14" s="225"/>
      <c r="FV14" s="225"/>
      <c r="FW14" s="225"/>
      <c r="FX14" s="225"/>
      <c r="FY14" s="225"/>
      <c r="FZ14" s="225"/>
      <c r="GA14" s="225"/>
      <c r="GB14" s="225"/>
      <c r="GC14" s="225"/>
      <c r="GD14" s="225"/>
      <c r="GE14" s="225"/>
      <c r="GF14" s="225"/>
      <c r="GG14" s="225"/>
      <c r="GH14" s="225"/>
      <c r="GI14" s="225"/>
      <c r="GJ14" s="225"/>
      <c r="GK14" s="225"/>
      <c r="GL14" s="225"/>
      <c r="GM14" s="225"/>
      <c r="GN14" s="225"/>
      <c r="GO14" s="225"/>
      <c r="GP14" s="225"/>
      <c r="GQ14" s="225"/>
      <c r="GR14" s="225"/>
      <c r="GS14" s="225"/>
      <c r="GT14" s="225"/>
      <c r="GU14" s="225"/>
      <c r="GV14" s="225"/>
      <c r="GW14" s="225"/>
      <c r="GX14" s="225"/>
      <c r="GY14" s="225"/>
      <c r="GZ14" s="225"/>
      <c r="HA14" s="225"/>
      <c r="HB14" s="225"/>
      <c r="HC14" s="225"/>
      <c r="HD14" s="225"/>
      <c r="HE14" s="225"/>
      <c r="HF14" s="225"/>
      <c r="HG14" s="225"/>
      <c r="HH14" s="225"/>
      <c r="HI14" s="225"/>
      <c r="HJ14" s="225"/>
      <c r="HK14" s="225"/>
      <c r="HL14" s="225"/>
      <c r="HM14" s="225"/>
      <c r="HN14" s="225"/>
      <c r="HO14" s="225"/>
      <c r="HP14" s="225"/>
      <c r="HQ14" s="225"/>
      <c r="HR14" s="225"/>
      <c r="HS14" s="225"/>
      <c r="HT14" s="225"/>
      <c r="HU14" s="225"/>
      <c r="HV14" s="225"/>
      <c r="HW14" s="225"/>
      <c r="HX14" s="225"/>
      <c r="HY14" s="225"/>
      <c r="HZ14" s="225"/>
      <c r="IA14" s="225"/>
      <c r="IB14" s="225"/>
      <c r="IC14" s="225"/>
      <c r="ID14" s="225"/>
      <c r="IE14" s="225"/>
      <c r="IF14" s="225"/>
      <c r="IG14" s="225"/>
      <c r="IH14" s="225"/>
      <c r="II14" s="225"/>
      <c r="IJ14" s="225"/>
      <c r="IK14" s="225"/>
      <c r="IL14" s="225"/>
      <c r="IM14" s="225"/>
      <c r="IN14" s="225"/>
      <c r="IO14" s="225"/>
      <c r="IP14" s="225"/>
      <c r="IQ14" s="225"/>
      <c r="IR14" s="225"/>
      <c r="IS14" s="225"/>
      <c r="IT14" s="225"/>
    </row>
    <row r="15" spans="1:254" s="295" customFormat="1" ht="30" x14ac:dyDescent="0.25">
      <c r="A15" s="291">
        <v>7</v>
      </c>
      <c r="B15" s="296" t="s">
        <v>479</v>
      </c>
      <c r="C15" s="292" t="s">
        <v>480</v>
      </c>
      <c r="D15" s="253" t="s">
        <v>481</v>
      </c>
      <c r="E15" s="253" t="s">
        <v>442</v>
      </c>
      <c r="F15" s="253" t="s">
        <v>482</v>
      </c>
      <c r="G15" s="278"/>
      <c r="H15" s="257">
        <v>145000</v>
      </c>
      <c r="I15" s="257">
        <v>145000</v>
      </c>
      <c r="J15" s="293">
        <f t="shared" si="0"/>
        <v>0</v>
      </c>
      <c r="K15" s="315">
        <f t="shared" si="1"/>
        <v>145000</v>
      </c>
      <c r="L15" s="293">
        <v>145000</v>
      </c>
      <c r="M15" s="315">
        <f>K15-L15</f>
        <v>0</v>
      </c>
      <c r="N15" s="291" t="s">
        <v>54</v>
      </c>
      <c r="O15" s="395" t="s">
        <v>426</v>
      </c>
      <c r="P15" s="294"/>
      <c r="Q15" s="426" t="s">
        <v>653</v>
      </c>
      <c r="R15" s="225"/>
      <c r="S15" s="225"/>
      <c r="T15" s="225"/>
      <c r="U15" s="225"/>
      <c r="V15" s="225"/>
      <c r="W15" s="225"/>
      <c r="X15" s="225"/>
      <c r="Y15" s="225"/>
      <c r="Z15" s="225"/>
      <c r="AA15" s="225"/>
      <c r="AB15" s="225"/>
      <c r="AC15" s="225"/>
      <c r="AD15" s="225"/>
      <c r="AE15" s="225"/>
      <c r="AF15" s="225"/>
      <c r="AG15" s="225"/>
      <c r="AH15" s="225"/>
      <c r="AI15" s="225"/>
      <c r="AJ15" s="225"/>
      <c r="AK15" s="225"/>
      <c r="AL15" s="225"/>
      <c r="AM15" s="225"/>
      <c r="AN15" s="225"/>
      <c r="AO15" s="225"/>
      <c r="AP15" s="225"/>
      <c r="AQ15" s="225"/>
      <c r="AR15" s="225"/>
      <c r="AS15" s="225"/>
      <c r="AT15" s="225"/>
      <c r="AU15" s="225"/>
      <c r="AV15" s="225"/>
      <c r="AW15" s="225"/>
      <c r="AX15" s="225"/>
      <c r="AY15" s="225"/>
      <c r="AZ15" s="225"/>
      <c r="BA15" s="225"/>
      <c r="BB15" s="225"/>
      <c r="BC15" s="225"/>
      <c r="BD15" s="225"/>
      <c r="BE15" s="225"/>
      <c r="BF15" s="225"/>
      <c r="BG15" s="225"/>
      <c r="BH15" s="225"/>
      <c r="BI15" s="225"/>
      <c r="BJ15" s="225"/>
      <c r="BK15" s="225"/>
      <c r="BL15" s="225"/>
      <c r="BM15" s="225"/>
      <c r="BN15" s="225"/>
      <c r="BO15" s="225"/>
      <c r="BP15" s="225"/>
      <c r="BQ15" s="225"/>
      <c r="BR15" s="225"/>
      <c r="BS15" s="225"/>
      <c r="BT15" s="225"/>
      <c r="BU15" s="225"/>
      <c r="BV15" s="225"/>
      <c r="BW15" s="225"/>
      <c r="BX15" s="225"/>
      <c r="BY15" s="225"/>
      <c r="BZ15" s="225"/>
      <c r="CA15" s="225"/>
      <c r="CB15" s="225"/>
      <c r="CC15" s="225"/>
      <c r="CD15" s="225"/>
      <c r="CE15" s="225"/>
      <c r="CF15" s="225"/>
      <c r="CG15" s="225"/>
      <c r="CH15" s="225"/>
      <c r="CI15" s="225"/>
      <c r="CJ15" s="225"/>
      <c r="CK15" s="225"/>
      <c r="CL15" s="225"/>
      <c r="CM15" s="225"/>
      <c r="CN15" s="225"/>
      <c r="CO15" s="225"/>
      <c r="CP15" s="225"/>
      <c r="CQ15" s="225"/>
      <c r="CR15" s="225"/>
      <c r="CS15" s="225"/>
      <c r="CT15" s="225"/>
      <c r="CU15" s="225"/>
      <c r="CV15" s="225"/>
      <c r="CW15" s="225"/>
      <c r="CX15" s="225"/>
      <c r="CY15" s="225"/>
      <c r="CZ15" s="225"/>
      <c r="DA15" s="225"/>
      <c r="DB15" s="225"/>
      <c r="DC15" s="225"/>
      <c r="DD15" s="225"/>
      <c r="DE15" s="225"/>
      <c r="DF15" s="225"/>
      <c r="DG15" s="225"/>
      <c r="DH15" s="225"/>
      <c r="DI15" s="225"/>
      <c r="DJ15" s="225"/>
      <c r="DK15" s="225"/>
      <c r="DL15" s="225"/>
      <c r="DM15" s="225"/>
      <c r="DN15" s="225"/>
      <c r="DO15" s="225"/>
      <c r="DP15" s="225"/>
      <c r="DQ15" s="225"/>
      <c r="DR15" s="225"/>
      <c r="DS15" s="225"/>
      <c r="DT15" s="225"/>
      <c r="DU15" s="225"/>
      <c r="DV15" s="225"/>
      <c r="DW15" s="225"/>
      <c r="DX15" s="225"/>
      <c r="DY15" s="225"/>
      <c r="DZ15" s="225"/>
      <c r="EA15" s="225"/>
      <c r="EB15" s="225"/>
      <c r="EC15" s="225"/>
      <c r="ED15" s="225"/>
      <c r="EE15" s="225"/>
      <c r="EF15" s="225"/>
      <c r="EG15" s="225"/>
      <c r="EH15" s="225"/>
      <c r="EI15" s="225"/>
      <c r="EJ15" s="225"/>
      <c r="EK15" s="225"/>
      <c r="EL15" s="225"/>
      <c r="EM15" s="225"/>
      <c r="EN15" s="225"/>
      <c r="EO15" s="225"/>
      <c r="EP15" s="225"/>
      <c r="EQ15" s="225"/>
      <c r="ER15" s="225"/>
      <c r="ES15" s="225"/>
      <c r="ET15" s="225"/>
      <c r="EU15" s="225"/>
      <c r="EV15" s="225"/>
      <c r="EW15" s="225"/>
      <c r="EX15" s="225"/>
      <c r="EY15" s="225"/>
      <c r="EZ15" s="225"/>
      <c r="FA15" s="225"/>
      <c r="FB15" s="225"/>
      <c r="FC15" s="225"/>
      <c r="FD15" s="225"/>
      <c r="FE15" s="225"/>
      <c r="FF15" s="225"/>
      <c r="FG15" s="225"/>
      <c r="FH15" s="225"/>
      <c r="FI15" s="225"/>
      <c r="FJ15" s="225"/>
      <c r="FK15" s="225"/>
      <c r="FL15" s="225"/>
      <c r="FM15" s="225"/>
      <c r="FN15" s="225"/>
      <c r="FO15" s="225"/>
      <c r="FP15" s="225"/>
      <c r="FQ15" s="225"/>
      <c r="FR15" s="225"/>
      <c r="FS15" s="225"/>
      <c r="FT15" s="225"/>
      <c r="FU15" s="225"/>
      <c r="FV15" s="225"/>
      <c r="FW15" s="225"/>
      <c r="FX15" s="225"/>
      <c r="FY15" s="225"/>
      <c r="FZ15" s="225"/>
      <c r="GA15" s="225"/>
      <c r="GB15" s="225"/>
      <c r="GC15" s="225"/>
      <c r="GD15" s="225"/>
      <c r="GE15" s="225"/>
      <c r="GF15" s="225"/>
      <c r="GG15" s="225"/>
      <c r="GH15" s="225"/>
      <c r="GI15" s="225"/>
      <c r="GJ15" s="225"/>
      <c r="GK15" s="225"/>
      <c r="GL15" s="225"/>
      <c r="GM15" s="225"/>
      <c r="GN15" s="225"/>
      <c r="GO15" s="225"/>
      <c r="GP15" s="225"/>
      <c r="GQ15" s="225"/>
      <c r="GR15" s="225"/>
      <c r="GS15" s="225"/>
      <c r="GT15" s="225"/>
      <c r="GU15" s="225"/>
      <c r="GV15" s="225"/>
      <c r="GW15" s="225"/>
      <c r="GX15" s="225"/>
      <c r="GY15" s="225"/>
      <c r="GZ15" s="225"/>
      <c r="HA15" s="225"/>
      <c r="HB15" s="225"/>
      <c r="HC15" s="225"/>
      <c r="HD15" s="225"/>
      <c r="HE15" s="225"/>
      <c r="HF15" s="225"/>
      <c r="HG15" s="225"/>
      <c r="HH15" s="225"/>
      <c r="HI15" s="225"/>
      <c r="HJ15" s="225"/>
      <c r="HK15" s="225"/>
      <c r="HL15" s="225"/>
      <c r="HM15" s="225"/>
      <c r="HN15" s="225"/>
      <c r="HO15" s="225"/>
      <c r="HP15" s="225"/>
      <c r="HQ15" s="225"/>
      <c r="HR15" s="225"/>
      <c r="HS15" s="225"/>
      <c r="HT15" s="225"/>
      <c r="HU15" s="225"/>
      <c r="HV15" s="225"/>
      <c r="HW15" s="225"/>
      <c r="HX15" s="225"/>
      <c r="HY15" s="225"/>
      <c r="HZ15" s="225"/>
      <c r="IA15" s="225"/>
      <c r="IB15" s="225"/>
      <c r="IC15" s="225"/>
      <c r="ID15" s="225"/>
      <c r="IE15" s="225"/>
      <c r="IF15" s="225"/>
      <c r="IG15" s="225"/>
      <c r="IH15" s="225"/>
      <c r="II15" s="225"/>
      <c r="IJ15" s="225"/>
      <c r="IK15" s="225"/>
      <c r="IL15" s="225"/>
      <c r="IM15" s="225"/>
      <c r="IN15" s="225"/>
      <c r="IO15" s="225"/>
      <c r="IP15" s="225"/>
      <c r="IQ15" s="225"/>
      <c r="IR15" s="225"/>
      <c r="IS15" s="225"/>
      <c r="IT15" s="225"/>
    </row>
    <row r="16" spans="1:254" s="295" customFormat="1" ht="30" x14ac:dyDescent="0.25">
      <c r="A16" s="291">
        <v>8</v>
      </c>
      <c r="B16" s="296" t="s">
        <v>483</v>
      </c>
      <c r="C16" s="292" t="s">
        <v>480</v>
      </c>
      <c r="D16" s="253" t="s">
        <v>481</v>
      </c>
      <c r="E16" s="253" t="s">
        <v>442</v>
      </c>
      <c r="F16" s="253" t="s">
        <v>287</v>
      </c>
      <c r="G16" s="278"/>
      <c r="H16" s="257">
        <v>1674</v>
      </c>
      <c r="I16" s="257">
        <v>1674</v>
      </c>
      <c r="J16" s="293">
        <f t="shared" si="0"/>
        <v>0</v>
      </c>
      <c r="K16" s="315">
        <f t="shared" si="1"/>
        <v>1674</v>
      </c>
      <c r="L16" s="293">
        <v>1674</v>
      </c>
      <c r="M16" s="315">
        <f t="shared" ref="M16:M79" si="3">K16-L16</f>
        <v>0</v>
      </c>
      <c r="N16" s="291" t="s">
        <v>54</v>
      </c>
      <c r="O16" s="395" t="s">
        <v>426</v>
      </c>
      <c r="P16" s="294"/>
      <c r="Q16" s="426" t="s">
        <v>654</v>
      </c>
      <c r="R16" s="225"/>
      <c r="S16" s="225"/>
      <c r="T16" s="225"/>
      <c r="U16" s="225"/>
      <c r="V16" s="225"/>
      <c r="W16" s="225"/>
      <c r="X16" s="225"/>
      <c r="Y16" s="225"/>
      <c r="Z16" s="225"/>
      <c r="AA16" s="225"/>
      <c r="AB16" s="225"/>
      <c r="AC16" s="225"/>
      <c r="AD16" s="225"/>
      <c r="AE16" s="225"/>
      <c r="AF16" s="225"/>
      <c r="AG16" s="225"/>
      <c r="AH16" s="225"/>
      <c r="AI16" s="225"/>
      <c r="AJ16" s="225"/>
      <c r="AK16" s="225"/>
      <c r="AL16" s="225"/>
      <c r="AM16" s="225"/>
      <c r="AN16" s="225"/>
      <c r="AO16" s="225"/>
      <c r="AP16" s="225"/>
      <c r="AQ16" s="225"/>
      <c r="AR16" s="225"/>
      <c r="AS16" s="225"/>
      <c r="AT16" s="225"/>
      <c r="AU16" s="225"/>
      <c r="AV16" s="225"/>
      <c r="AW16" s="225"/>
      <c r="AX16" s="225"/>
      <c r="AY16" s="225"/>
      <c r="AZ16" s="225"/>
      <c r="BA16" s="225"/>
      <c r="BB16" s="225"/>
      <c r="BC16" s="225"/>
      <c r="BD16" s="225"/>
      <c r="BE16" s="225"/>
      <c r="BF16" s="225"/>
      <c r="BG16" s="225"/>
      <c r="BH16" s="225"/>
      <c r="BI16" s="225"/>
      <c r="BJ16" s="225"/>
      <c r="BK16" s="225"/>
      <c r="BL16" s="225"/>
      <c r="BM16" s="225"/>
      <c r="BN16" s="225"/>
      <c r="BO16" s="225"/>
      <c r="BP16" s="225"/>
      <c r="BQ16" s="225"/>
      <c r="BR16" s="225"/>
      <c r="BS16" s="225"/>
      <c r="BT16" s="225"/>
      <c r="BU16" s="225"/>
      <c r="BV16" s="225"/>
      <c r="BW16" s="225"/>
      <c r="BX16" s="225"/>
      <c r="BY16" s="225"/>
      <c r="BZ16" s="225"/>
      <c r="CA16" s="225"/>
      <c r="CB16" s="225"/>
      <c r="CC16" s="225"/>
      <c r="CD16" s="225"/>
      <c r="CE16" s="225"/>
      <c r="CF16" s="225"/>
      <c r="CG16" s="225"/>
      <c r="CH16" s="225"/>
      <c r="CI16" s="225"/>
      <c r="CJ16" s="225"/>
      <c r="CK16" s="225"/>
      <c r="CL16" s="225"/>
      <c r="CM16" s="225"/>
      <c r="CN16" s="225"/>
      <c r="CO16" s="225"/>
      <c r="CP16" s="225"/>
      <c r="CQ16" s="225"/>
      <c r="CR16" s="225"/>
      <c r="CS16" s="225"/>
      <c r="CT16" s="225"/>
      <c r="CU16" s="225"/>
      <c r="CV16" s="225"/>
      <c r="CW16" s="225"/>
      <c r="CX16" s="225"/>
      <c r="CY16" s="225"/>
      <c r="CZ16" s="225"/>
      <c r="DA16" s="225"/>
      <c r="DB16" s="225"/>
      <c r="DC16" s="225"/>
      <c r="DD16" s="225"/>
      <c r="DE16" s="225"/>
      <c r="DF16" s="225"/>
      <c r="DG16" s="225"/>
      <c r="DH16" s="225"/>
      <c r="DI16" s="225"/>
      <c r="DJ16" s="225"/>
      <c r="DK16" s="225"/>
      <c r="DL16" s="225"/>
      <c r="DM16" s="225"/>
      <c r="DN16" s="225"/>
      <c r="DO16" s="225"/>
      <c r="DP16" s="225"/>
      <c r="DQ16" s="225"/>
      <c r="DR16" s="225"/>
      <c r="DS16" s="225"/>
      <c r="DT16" s="225"/>
      <c r="DU16" s="225"/>
      <c r="DV16" s="225"/>
      <c r="DW16" s="225"/>
      <c r="DX16" s="225"/>
      <c r="DY16" s="225"/>
      <c r="DZ16" s="225"/>
      <c r="EA16" s="225"/>
      <c r="EB16" s="225"/>
      <c r="EC16" s="225"/>
      <c r="ED16" s="225"/>
      <c r="EE16" s="225"/>
      <c r="EF16" s="225"/>
      <c r="EG16" s="225"/>
      <c r="EH16" s="225"/>
      <c r="EI16" s="225"/>
      <c r="EJ16" s="225"/>
      <c r="EK16" s="225"/>
      <c r="EL16" s="225"/>
      <c r="EM16" s="225"/>
      <c r="EN16" s="225"/>
      <c r="EO16" s="225"/>
      <c r="EP16" s="225"/>
      <c r="EQ16" s="225"/>
      <c r="ER16" s="225"/>
      <c r="ES16" s="225"/>
      <c r="ET16" s="225"/>
      <c r="EU16" s="225"/>
      <c r="EV16" s="225"/>
      <c r="EW16" s="225"/>
      <c r="EX16" s="225"/>
      <c r="EY16" s="225"/>
      <c r="EZ16" s="225"/>
      <c r="FA16" s="225"/>
      <c r="FB16" s="225"/>
      <c r="FC16" s="225"/>
      <c r="FD16" s="225"/>
      <c r="FE16" s="225"/>
      <c r="FF16" s="225"/>
      <c r="FG16" s="225"/>
      <c r="FH16" s="225"/>
      <c r="FI16" s="225"/>
      <c r="FJ16" s="225"/>
      <c r="FK16" s="225"/>
      <c r="FL16" s="225"/>
      <c r="FM16" s="225"/>
      <c r="FN16" s="225"/>
      <c r="FO16" s="225"/>
      <c r="FP16" s="225"/>
      <c r="FQ16" s="225"/>
      <c r="FR16" s="225"/>
      <c r="FS16" s="225"/>
      <c r="FT16" s="225"/>
      <c r="FU16" s="225"/>
      <c r="FV16" s="225"/>
      <c r="FW16" s="225"/>
      <c r="FX16" s="225"/>
      <c r="FY16" s="225"/>
      <c r="FZ16" s="225"/>
      <c r="GA16" s="225"/>
      <c r="GB16" s="225"/>
      <c r="GC16" s="225"/>
      <c r="GD16" s="225"/>
      <c r="GE16" s="225"/>
      <c r="GF16" s="225"/>
      <c r="GG16" s="225"/>
      <c r="GH16" s="225"/>
      <c r="GI16" s="225"/>
      <c r="GJ16" s="225"/>
      <c r="GK16" s="225"/>
      <c r="GL16" s="225"/>
      <c r="GM16" s="225"/>
      <c r="GN16" s="225"/>
      <c r="GO16" s="225"/>
      <c r="GP16" s="225"/>
      <c r="GQ16" s="225"/>
      <c r="GR16" s="225"/>
      <c r="GS16" s="225"/>
      <c r="GT16" s="225"/>
      <c r="GU16" s="225"/>
      <c r="GV16" s="225"/>
      <c r="GW16" s="225"/>
      <c r="GX16" s="225"/>
      <c r="GY16" s="225"/>
      <c r="GZ16" s="225"/>
      <c r="HA16" s="225"/>
      <c r="HB16" s="225"/>
      <c r="HC16" s="225"/>
      <c r="HD16" s="225"/>
      <c r="HE16" s="225"/>
      <c r="HF16" s="225"/>
      <c r="HG16" s="225"/>
      <c r="HH16" s="225"/>
      <c r="HI16" s="225"/>
      <c r="HJ16" s="225"/>
      <c r="HK16" s="225"/>
      <c r="HL16" s="225"/>
      <c r="HM16" s="225"/>
      <c r="HN16" s="225"/>
      <c r="HO16" s="225"/>
      <c r="HP16" s="225"/>
      <c r="HQ16" s="225"/>
      <c r="HR16" s="225"/>
      <c r="HS16" s="225"/>
      <c r="HT16" s="225"/>
      <c r="HU16" s="225"/>
      <c r="HV16" s="225"/>
      <c r="HW16" s="225"/>
      <c r="HX16" s="225"/>
      <c r="HY16" s="225"/>
      <c r="HZ16" s="225"/>
      <c r="IA16" s="225"/>
      <c r="IB16" s="225"/>
      <c r="IC16" s="225"/>
      <c r="ID16" s="225"/>
      <c r="IE16" s="225"/>
      <c r="IF16" s="225"/>
      <c r="IG16" s="225"/>
      <c r="IH16" s="225"/>
      <c r="II16" s="225"/>
      <c r="IJ16" s="225"/>
      <c r="IK16" s="225"/>
      <c r="IL16" s="225"/>
      <c r="IM16" s="225"/>
      <c r="IN16" s="225"/>
      <c r="IO16" s="225"/>
      <c r="IP16" s="225"/>
      <c r="IQ16" s="225"/>
      <c r="IR16" s="225"/>
      <c r="IS16" s="225"/>
      <c r="IT16" s="225"/>
    </row>
    <row r="17" spans="1:254" s="295" customFormat="1" ht="30" x14ac:dyDescent="0.25">
      <c r="A17" s="291">
        <v>9</v>
      </c>
      <c r="B17" s="296" t="s">
        <v>484</v>
      </c>
      <c r="C17" s="292" t="s">
        <v>480</v>
      </c>
      <c r="D17" s="253" t="s">
        <v>481</v>
      </c>
      <c r="E17" s="253" t="s">
        <v>442</v>
      </c>
      <c r="F17" s="253" t="s">
        <v>482</v>
      </c>
      <c r="G17" s="278">
        <v>1245000</v>
      </c>
      <c r="H17" s="257">
        <v>1617000</v>
      </c>
      <c r="I17" s="257">
        <v>1617000</v>
      </c>
      <c r="J17" s="293">
        <f t="shared" si="0"/>
        <v>0</v>
      </c>
      <c r="K17" s="315">
        <f t="shared" si="1"/>
        <v>372000</v>
      </c>
      <c r="L17" s="293">
        <v>372000</v>
      </c>
      <c r="M17" s="315">
        <f t="shared" si="3"/>
        <v>0</v>
      </c>
      <c r="N17" s="291" t="s">
        <v>54</v>
      </c>
      <c r="O17" s="395" t="s">
        <v>426</v>
      </c>
      <c r="P17" s="294"/>
      <c r="Q17" s="426" t="s">
        <v>652</v>
      </c>
      <c r="R17" s="225"/>
      <c r="S17" s="225"/>
      <c r="T17" s="225"/>
      <c r="U17" s="225"/>
      <c r="V17" s="225"/>
      <c r="W17" s="225"/>
      <c r="X17" s="225"/>
      <c r="Y17" s="225"/>
      <c r="Z17" s="225"/>
      <c r="AA17" s="225"/>
      <c r="AB17" s="225"/>
      <c r="AC17" s="225"/>
      <c r="AD17" s="225"/>
      <c r="AE17" s="225"/>
      <c r="AF17" s="225"/>
      <c r="AG17" s="225"/>
      <c r="AH17" s="225"/>
      <c r="AI17" s="225"/>
      <c r="AJ17" s="225"/>
      <c r="AK17" s="225"/>
      <c r="AL17" s="225"/>
      <c r="AM17" s="225"/>
      <c r="AN17" s="225"/>
      <c r="AO17" s="225"/>
      <c r="AP17" s="225"/>
      <c r="AQ17" s="225"/>
      <c r="AR17" s="225"/>
      <c r="AS17" s="225"/>
      <c r="AT17" s="225"/>
      <c r="AU17" s="225"/>
      <c r="AV17" s="225"/>
      <c r="AW17" s="225"/>
      <c r="AX17" s="225"/>
      <c r="AY17" s="225"/>
      <c r="AZ17" s="225"/>
      <c r="BA17" s="225"/>
      <c r="BB17" s="225"/>
      <c r="BC17" s="225"/>
      <c r="BD17" s="225"/>
      <c r="BE17" s="225"/>
      <c r="BF17" s="225"/>
      <c r="BG17" s="225"/>
      <c r="BH17" s="225"/>
      <c r="BI17" s="225"/>
      <c r="BJ17" s="225"/>
      <c r="BK17" s="225"/>
      <c r="BL17" s="225"/>
      <c r="BM17" s="225"/>
      <c r="BN17" s="225"/>
      <c r="BO17" s="225"/>
      <c r="BP17" s="225"/>
      <c r="BQ17" s="225"/>
      <c r="BR17" s="225"/>
      <c r="BS17" s="225"/>
      <c r="BT17" s="225"/>
      <c r="BU17" s="225"/>
      <c r="BV17" s="225"/>
      <c r="BW17" s="225"/>
      <c r="BX17" s="225"/>
      <c r="BY17" s="225"/>
      <c r="BZ17" s="225"/>
      <c r="CA17" s="225"/>
      <c r="CB17" s="225"/>
      <c r="CC17" s="225"/>
      <c r="CD17" s="225"/>
      <c r="CE17" s="225"/>
      <c r="CF17" s="225"/>
      <c r="CG17" s="225"/>
      <c r="CH17" s="225"/>
      <c r="CI17" s="225"/>
      <c r="CJ17" s="225"/>
      <c r="CK17" s="225"/>
      <c r="CL17" s="225"/>
      <c r="CM17" s="225"/>
      <c r="CN17" s="225"/>
      <c r="CO17" s="225"/>
      <c r="CP17" s="225"/>
      <c r="CQ17" s="225"/>
      <c r="CR17" s="225"/>
      <c r="CS17" s="225"/>
      <c r="CT17" s="225"/>
      <c r="CU17" s="225"/>
      <c r="CV17" s="225"/>
      <c r="CW17" s="225"/>
      <c r="CX17" s="225"/>
      <c r="CY17" s="225"/>
      <c r="CZ17" s="225"/>
      <c r="DA17" s="225"/>
      <c r="DB17" s="225"/>
      <c r="DC17" s="225"/>
      <c r="DD17" s="225"/>
      <c r="DE17" s="225"/>
      <c r="DF17" s="225"/>
      <c r="DG17" s="225"/>
      <c r="DH17" s="225"/>
      <c r="DI17" s="225"/>
      <c r="DJ17" s="225"/>
      <c r="DK17" s="225"/>
      <c r="DL17" s="225"/>
      <c r="DM17" s="225"/>
      <c r="DN17" s="225"/>
      <c r="DO17" s="225"/>
      <c r="DP17" s="225"/>
      <c r="DQ17" s="225"/>
      <c r="DR17" s="225"/>
      <c r="DS17" s="225"/>
      <c r="DT17" s="225"/>
      <c r="DU17" s="225"/>
      <c r="DV17" s="225"/>
      <c r="DW17" s="225"/>
      <c r="DX17" s="225"/>
      <c r="DY17" s="225"/>
      <c r="DZ17" s="225"/>
      <c r="EA17" s="225"/>
      <c r="EB17" s="225"/>
      <c r="EC17" s="225"/>
      <c r="ED17" s="225"/>
      <c r="EE17" s="225"/>
      <c r="EF17" s="225"/>
      <c r="EG17" s="225"/>
      <c r="EH17" s="225"/>
      <c r="EI17" s="225"/>
      <c r="EJ17" s="225"/>
      <c r="EK17" s="225"/>
      <c r="EL17" s="225"/>
      <c r="EM17" s="225"/>
      <c r="EN17" s="225"/>
      <c r="EO17" s="225"/>
      <c r="EP17" s="225"/>
      <c r="EQ17" s="225"/>
      <c r="ER17" s="225"/>
      <c r="ES17" s="225"/>
      <c r="ET17" s="225"/>
      <c r="EU17" s="225"/>
      <c r="EV17" s="225"/>
      <c r="EW17" s="225"/>
      <c r="EX17" s="225"/>
      <c r="EY17" s="225"/>
      <c r="EZ17" s="225"/>
      <c r="FA17" s="225"/>
      <c r="FB17" s="225"/>
      <c r="FC17" s="225"/>
      <c r="FD17" s="225"/>
      <c r="FE17" s="225"/>
      <c r="FF17" s="225"/>
      <c r="FG17" s="225"/>
      <c r="FH17" s="225"/>
      <c r="FI17" s="225"/>
      <c r="FJ17" s="225"/>
      <c r="FK17" s="225"/>
      <c r="FL17" s="225"/>
      <c r="FM17" s="225"/>
      <c r="FN17" s="225"/>
      <c r="FO17" s="225"/>
      <c r="FP17" s="225"/>
      <c r="FQ17" s="225"/>
      <c r="FR17" s="225"/>
      <c r="FS17" s="225"/>
      <c r="FT17" s="225"/>
      <c r="FU17" s="225"/>
      <c r="FV17" s="225"/>
      <c r="FW17" s="225"/>
      <c r="FX17" s="225"/>
      <c r="FY17" s="225"/>
      <c r="FZ17" s="225"/>
      <c r="GA17" s="225"/>
      <c r="GB17" s="225"/>
      <c r="GC17" s="225"/>
      <c r="GD17" s="225"/>
      <c r="GE17" s="225"/>
      <c r="GF17" s="225"/>
      <c r="GG17" s="225"/>
      <c r="GH17" s="225"/>
      <c r="GI17" s="225"/>
      <c r="GJ17" s="225"/>
      <c r="GK17" s="225"/>
      <c r="GL17" s="225"/>
      <c r="GM17" s="225"/>
      <c r="GN17" s="225"/>
      <c r="GO17" s="225"/>
      <c r="GP17" s="225"/>
      <c r="GQ17" s="225"/>
      <c r="GR17" s="225"/>
      <c r="GS17" s="225"/>
      <c r="GT17" s="225"/>
      <c r="GU17" s="225"/>
      <c r="GV17" s="225"/>
      <c r="GW17" s="225"/>
      <c r="GX17" s="225"/>
      <c r="GY17" s="225"/>
      <c r="GZ17" s="225"/>
      <c r="HA17" s="225"/>
      <c r="HB17" s="225"/>
      <c r="HC17" s="225"/>
      <c r="HD17" s="225"/>
      <c r="HE17" s="225"/>
      <c r="HF17" s="225"/>
      <c r="HG17" s="225"/>
      <c r="HH17" s="225"/>
      <c r="HI17" s="225"/>
      <c r="HJ17" s="225"/>
      <c r="HK17" s="225"/>
      <c r="HL17" s="225"/>
      <c r="HM17" s="225"/>
      <c r="HN17" s="225"/>
      <c r="HO17" s="225"/>
      <c r="HP17" s="225"/>
      <c r="HQ17" s="225"/>
      <c r="HR17" s="225"/>
      <c r="HS17" s="225"/>
      <c r="HT17" s="225"/>
      <c r="HU17" s="225"/>
      <c r="HV17" s="225"/>
      <c r="HW17" s="225"/>
      <c r="HX17" s="225"/>
      <c r="HY17" s="225"/>
      <c r="HZ17" s="225"/>
      <c r="IA17" s="225"/>
      <c r="IB17" s="225"/>
      <c r="IC17" s="225"/>
      <c r="ID17" s="225"/>
      <c r="IE17" s="225"/>
      <c r="IF17" s="225"/>
      <c r="IG17" s="225"/>
      <c r="IH17" s="225"/>
      <c r="II17" s="225"/>
      <c r="IJ17" s="225"/>
      <c r="IK17" s="225"/>
      <c r="IL17" s="225"/>
      <c r="IM17" s="225"/>
      <c r="IN17" s="225"/>
      <c r="IO17" s="225"/>
      <c r="IP17" s="225"/>
      <c r="IQ17" s="225"/>
      <c r="IR17" s="225"/>
      <c r="IS17" s="225"/>
      <c r="IT17" s="225"/>
    </row>
    <row r="18" spans="1:254" s="295" customFormat="1" ht="30" x14ac:dyDescent="0.25">
      <c r="A18" s="291">
        <v>10</v>
      </c>
      <c r="B18" s="296" t="s">
        <v>485</v>
      </c>
      <c r="C18" s="292" t="s">
        <v>480</v>
      </c>
      <c r="D18" s="253" t="s">
        <v>486</v>
      </c>
      <c r="E18" s="253" t="s">
        <v>442</v>
      </c>
      <c r="F18" s="253" t="s">
        <v>287</v>
      </c>
      <c r="G18" s="278">
        <v>6534</v>
      </c>
      <c r="H18" s="257">
        <v>8134</v>
      </c>
      <c r="I18" s="257">
        <v>8134</v>
      </c>
      <c r="J18" s="293">
        <f t="shared" si="0"/>
        <v>0</v>
      </c>
      <c r="K18" s="315">
        <f t="shared" si="1"/>
        <v>1600</v>
      </c>
      <c r="L18" s="293">
        <v>1600</v>
      </c>
      <c r="M18" s="315">
        <f t="shared" si="3"/>
        <v>0</v>
      </c>
      <c r="N18" s="291" t="s">
        <v>54</v>
      </c>
      <c r="O18" s="395" t="s">
        <v>426</v>
      </c>
      <c r="P18" s="294"/>
      <c r="Q18" s="426" t="s">
        <v>655</v>
      </c>
      <c r="R18" s="225"/>
      <c r="S18" s="225"/>
      <c r="T18" s="225"/>
      <c r="U18" s="225"/>
      <c r="V18" s="225"/>
      <c r="W18" s="225"/>
      <c r="X18" s="225"/>
      <c r="Y18" s="225"/>
      <c r="Z18" s="225"/>
      <c r="AA18" s="225"/>
      <c r="AB18" s="225"/>
      <c r="AC18" s="225"/>
      <c r="AD18" s="225"/>
      <c r="AE18" s="225"/>
      <c r="AF18" s="225"/>
      <c r="AG18" s="225"/>
      <c r="AH18" s="225"/>
      <c r="AI18" s="225"/>
      <c r="AJ18" s="225"/>
      <c r="AK18" s="225"/>
      <c r="AL18" s="225"/>
      <c r="AM18" s="225"/>
      <c r="AN18" s="225"/>
      <c r="AO18" s="225"/>
      <c r="AP18" s="225"/>
      <c r="AQ18" s="225"/>
      <c r="AR18" s="225"/>
      <c r="AS18" s="225"/>
      <c r="AT18" s="225"/>
      <c r="AU18" s="225"/>
      <c r="AV18" s="225"/>
      <c r="AW18" s="225"/>
      <c r="AX18" s="225"/>
      <c r="AY18" s="225"/>
      <c r="AZ18" s="225"/>
      <c r="BA18" s="225"/>
      <c r="BB18" s="225"/>
      <c r="BC18" s="225"/>
      <c r="BD18" s="225"/>
      <c r="BE18" s="225"/>
      <c r="BF18" s="225"/>
      <c r="BG18" s="225"/>
      <c r="BH18" s="225"/>
      <c r="BI18" s="225"/>
      <c r="BJ18" s="225"/>
      <c r="BK18" s="225"/>
      <c r="BL18" s="225"/>
      <c r="BM18" s="225"/>
      <c r="BN18" s="225"/>
      <c r="BO18" s="225"/>
      <c r="BP18" s="225"/>
      <c r="BQ18" s="225"/>
      <c r="BR18" s="225"/>
      <c r="BS18" s="225"/>
      <c r="BT18" s="225"/>
      <c r="BU18" s="225"/>
      <c r="BV18" s="225"/>
      <c r="BW18" s="225"/>
      <c r="BX18" s="225"/>
      <c r="BY18" s="225"/>
      <c r="BZ18" s="225"/>
      <c r="CA18" s="225"/>
      <c r="CB18" s="225"/>
      <c r="CC18" s="225"/>
      <c r="CD18" s="225"/>
      <c r="CE18" s="225"/>
      <c r="CF18" s="225"/>
      <c r="CG18" s="225"/>
      <c r="CH18" s="225"/>
      <c r="CI18" s="225"/>
      <c r="CJ18" s="225"/>
      <c r="CK18" s="225"/>
      <c r="CL18" s="225"/>
      <c r="CM18" s="225"/>
      <c r="CN18" s="225"/>
      <c r="CO18" s="225"/>
      <c r="CP18" s="225"/>
      <c r="CQ18" s="225"/>
      <c r="CR18" s="225"/>
      <c r="CS18" s="225"/>
      <c r="CT18" s="225"/>
      <c r="CU18" s="225"/>
      <c r="CV18" s="225"/>
      <c r="CW18" s="225"/>
      <c r="CX18" s="225"/>
      <c r="CY18" s="225"/>
      <c r="CZ18" s="225"/>
      <c r="DA18" s="225"/>
      <c r="DB18" s="225"/>
      <c r="DC18" s="225"/>
      <c r="DD18" s="225"/>
      <c r="DE18" s="225"/>
      <c r="DF18" s="225"/>
      <c r="DG18" s="225"/>
      <c r="DH18" s="225"/>
      <c r="DI18" s="225"/>
      <c r="DJ18" s="225"/>
      <c r="DK18" s="225"/>
      <c r="DL18" s="225"/>
      <c r="DM18" s="225"/>
      <c r="DN18" s="225"/>
      <c r="DO18" s="225"/>
      <c r="DP18" s="225"/>
      <c r="DQ18" s="225"/>
      <c r="DR18" s="225"/>
      <c r="DS18" s="225"/>
      <c r="DT18" s="225"/>
      <c r="DU18" s="225"/>
      <c r="DV18" s="225"/>
      <c r="DW18" s="225"/>
      <c r="DX18" s="225"/>
      <c r="DY18" s="225"/>
      <c r="DZ18" s="225"/>
      <c r="EA18" s="225"/>
      <c r="EB18" s="225"/>
      <c r="EC18" s="225"/>
      <c r="ED18" s="225"/>
      <c r="EE18" s="225"/>
      <c r="EF18" s="225"/>
      <c r="EG18" s="225"/>
      <c r="EH18" s="225"/>
      <c r="EI18" s="225"/>
      <c r="EJ18" s="225"/>
      <c r="EK18" s="225"/>
      <c r="EL18" s="225"/>
      <c r="EM18" s="225"/>
      <c r="EN18" s="225"/>
      <c r="EO18" s="225"/>
      <c r="EP18" s="225"/>
      <c r="EQ18" s="225"/>
      <c r="ER18" s="225"/>
      <c r="ES18" s="225"/>
      <c r="ET18" s="225"/>
      <c r="EU18" s="225"/>
      <c r="EV18" s="225"/>
      <c r="EW18" s="225"/>
      <c r="EX18" s="225"/>
      <c r="EY18" s="225"/>
      <c r="EZ18" s="225"/>
      <c r="FA18" s="225"/>
      <c r="FB18" s="225"/>
      <c r="FC18" s="225"/>
      <c r="FD18" s="225"/>
      <c r="FE18" s="225"/>
      <c r="FF18" s="225"/>
      <c r="FG18" s="225"/>
      <c r="FH18" s="225"/>
      <c r="FI18" s="225"/>
      <c r="FJ18" s="225"/>
      <c r="FK18" s="225"/>
      <c r="FL18" s="225"/>
      <c r="FM18" s="225"/>
      <c r="FN18" s="225"/>
      <c r="FO18" s="225"/>
      <c r="FP18" s="225"/>
      <c r="FQ18" s="225"/>
      <c r="FR18" s="225"/>
      <c r="FS18" s="225"/>
      <c r="FT18" s="225"/>
      <c r="FU18" s="225"/>
      <c r="FV18" s="225"/>
      <c r="FW18" s="225"/>
      <c r="FX18" s="225"/>
      <c r="FY18" s="225"/>
      <c r="FZ18" s="225"/>
      <c r="GA18" s="225"/>
      <c r="GB18" s="225"/>
      <c r="GC18" s="225"/>
      <c r="GD18" s="225"/>
      <c r="GE18" s="225"/>
      <c r="GF18" s="225"/>
      <c r="GG18" s="225"/>
      <c r="GH18" s="225"/>
      <c r="GI18" s="225"/>
      <c r="GJ18" s="225"/>
      <c r="GK18" s="225"/>
      <c r="GL18" s="225"/>
      <c r="GM18" s="225"/>
      <c r="GN18" s="225"/>
      <c r="GO18" s="225"/>
      <c r="GP18" s="225"/>
      <c r="GQ18" s="225"/>
      <c r="GR18" s="225"/>
      <c r="GS18" s="225"/>
      <c r="GT18" s="225"/>
      <c r="GU18" s="225"/>
      <c r="GV18" s="225"/>
      <c r="GW18" s="225"/>
      <c r="GX18" s="225"/>
      <c r="GY18" s="225"/>
      <c r="GZ18" s="225"/>
      <c r="HA18" s="225"/>
      <c r="HB18" s="225"/>
      <c r="HC18" s="225"/>
      <c r="HD18" s="225"/>
      <c r="HE18" s="225"/>
      <c r="HF18" s="225"/>
      <c r="HG18" s="225"/>
      <c r="HH18" s="225"/>
      <c r="HI18" s="225"/>
      <c r="HJ18" s="225"/>
      <c r="HK18" s="225"/>
      <c r="HL18" s="225"/>
      <c r="HM18" s="225"/>
      <c r="HN18" s="225"/>
      <c r="HO18" s="225"/>
      <c r="HP18" s="225"/>
      <c r="HQ18" s="225"/>
      <c r="HR18" s="225"/>
      <c r="HS18" s="225"/>
      <c r="HT18" s="225"/>
      <c r="HU18" s="225"/>
      <c r="HV18" s="225"/>
      <c r="HW18" s="225"/>
      <c r="HX18" s="225"/>
      <c r="HY18" s="225"/>
      <c r="HZ18" s="225"/>
      <c r="IA18" s="225"/>
      <c r="IB18" s="225"/>
      <c r="IC18" s="225"/>
      <c r="ID18" s="225"/>
      <c r="IE18" s="225"/>
      <c r="IF18" s="225"/>
      <c r="IG18" s="225"/>
      <c r="IH18" s="225"/>
      <c r="II18" s="225"/>
      <c r="IJ18" s="225"/>
      <c r="IK18" s="225"/>
      <c r="IL18" s="225"/>
      <c r="IM18" s="225"/>
      <c r="IN18" s="225"/>
      <c r="IO18" s="225"/>
      <c r="IP18" s="225"/>
      <c r="IQ18" s="225"/>
      <c r="IR18" s="225"/>
      <c r="IS18" s="225"/>
      <c r="IT18" s="225"/>
    </row>
    <row r="19" spans="1:254" s="295" customFormat="1" ht="30" x14ac:dyDescent="0.25">
      <c r="A19" s="291">
        <v>11</v>
      </c>
      <c r="B19" s="296" t="s">
        <v>484</v>
      </c>
      <c r="C19" s="292" t="s">
        <v>480</v>
      </c>
      <c r="D19" s="253" t="s">
        <v>487</v>
      </c>
      <c r="E19" s="253" t="s">
        <v>442</v>
      </c>
      <c r="F19" s="253" t="s">
        <v>482</v>
      </c>
      <c r="G19" s="278"/>
      <c r="H19" s="257">
        <v>631000</v>
      </c>
      <c r="I19" s="257">
        <v>631000</v>
      </c>
      <c r="J19" s="293">
        <f t="shared" si="0"/>
        <v>0</v>
      </c>
      <c r="K19" s="315">
        <f t="shared" si="1"/>
        <v>631000</v>
      </c>
      <c r="L19" s="293">
        <v>631000</v>
      </c>
      <c r="M19" s="315">
        <f t="shared" si="3"/>
        <v>0</v>
      </c>
      <c r="N19" s="291" t="s">
        <v>54</v>
      </c>
      <c r="O19" s="395" t="s">
        <v>426</v>
      </c>
      <c r="P19" s="294"/>
      <c r="Q19" s="426" t="s">
        <v>656</v>
      </c>
      <c r="R19" s="225"/>
      <c r="S19" s="225"/>
      <c r="T19" s="225"/>
      <c r="U19" s="225"/>
      <c r="V19" s="225"/>
      <c r="W19" s="225"/>
      <c r="X19" s="225"/>
      <c r="Y19" s="225"/>
      <c r="Z19" s="225"/>
      <c r="AA19" s="225"/>
      <c r="AB19" s="225"/>
      <c r="AC19" s="225"/>
      <c r="AD19" s="225"/>
      <c r="AE19" s="225"/>
      <c r="AF19" s="225"/>
      <c r="AG19" s="225"/>
      <c r="AH19" s="225"/>
      <c r="AI19" s="225"/>
      <c r="AJ19" s="225"/>
      <c r="AK19" s="225"/>
      <c r="AL19" s="225"/>
      <c r="AM19" s="225"/>
      <c r="AN19" s="225"/>
      <c r="AO19" s="225"/>
      <c r="AP19" s="225"/>
      <c r="AQ19" s="225"/>
      <c r="AR19" s="225"/>
      <c r="AS19" s="225"/>
      <c r="AT19" s="225"/>
      <c r="AU19" s="225"/>
      <c r="AV19" s="225"/>
      <c r="AW19" s="225"/>
      <c r="AX19" s="225"/>
      <c r="AY19" s="225"/>
      <c r="AZ19" s="225"/>
      <c r="BA19" s="225"/>
      <c r="BB19" s="225"/>
      <c r="BC19" s="225"/>
      <c r="BD19" s="225"/>
      <c r="BE19" s="225"/>
      <c r="BF19" s="225"/>
      <c r="BG19" s="225"/>
      <c r="BH19" s="225"/>
      <c r="BI19" s="225"/>
      <c r="BJ19" s="225"/>
      <c r="BK19" s="225"/>
      <c r="BL19" s="225"/>
      <c r="BM19" s="225"/>
      <c r="BN19" s="225"/>
      <c r="BO19" s="225"/>
      <c r="BP19" s="225"/>
      <c r="BQ19" s="225"/>
      <c r="BR19" s="225"/>
      <c r="BS19" s="225"/>
      <c r="BT19" s="225"/>
      <c r="BU19" s="225"/>
      <c r="BV19" s="225"/>
      <c r="BW19" s="225"/>
      <c r="BX19" s="225"/>
      <c r="BY19" s="225"/>
      <c r="BZ19" s="225"/>
      <c r="CA19" s="225"/>
      <c r="CB19" s="225"/>
      <c r="CC19" s="225"/>
      <c r="CD19" s="225"/>
      <c r="CE19" s="225"/>
      <c r="CF19" s="225"/>
      <c r="CG19" s="225"/>
      <c r="CH19" s="225"/>
      <c r="CI19" s="225"/>
      <c r="CJ19" s="225"/>
      <c r="CK19" s="225"/>
      <c r="CL19" s="225"/>
      <c r="CM19" s="225"/>
      <c r="CN19" s="225"/>
      <c r="CO19" s="225"/>
      <c r="CP19" s="225"/>
      <c r="CQ19" s="225"/>
      <c r="CR19" s="225"/>
      <c r="CS19" s="225"/>
      <c r="CT19" s="225"/>
      <c r="CU19" s="225"/>
      <c r="CV19" s="225"/>
      <c r="CW19" s="225"/>
      <c r="CX19" s="225"/>
      <c r="CY19" s="225"/>
      <c r="CZ19" s="225"/>
      <c r="DA19" s="225"/>
      <c r="DB19" s="225"/>
      <c r="DC19" s="225"/>
      <c r="DD19" s="225"/>
      <c r="DE19" s="225"/>
      <c r="DF19" s="225"/>
      <c r="DG19" s="225"/>
      <c r="DH19" s="225"/>
      <c r="DI19" s="225"/>
      <c r="DJ19" s="225"/>
      <c r="DK19" s="225"/>
      <c r="DL19" s="225"/>
      <c r="DM19" s="225"/>
      <c r="DN19" s="225"/>
      <c r="DO19" s="225"/>
      <c r="DP19" s="225"/>
      <c r="DQ19" s="225"/>
      <c r="DR19" s="225"/>
      <c r="DS19" s="225"/>
      <c r="DT19" s="225"/>
      <c r="DU19" s="225"/>
      <c r="DV19" s="225"/>
      <c r="DW19" s="225"/>
      <c r="DX19" s="225"/>
      <c r="DY19" s="225"/>
      <c r="DZ19" s="225"/>
      <c r="EA19" s="225"/>
      <c r="EB19" s="225"/>
      <c r="EC19" s="225"/>
      <c r="ED19" s="225"/>
      <c r="EE19" s="225"/>
      <c r="EF19" s="225"/>
      <c r="EG19" s="225"/>
      <c r="EH19" s="225"/>
      <c r="EI19" s="225"/>
      <c r="EJ19" s="225"/>
      <c r="EK19" s="225"/>
      <c r="EL19" s="225"/>
      <c r="EM19" s="225"/>
      <c r="EN19" s="225"/>
      <c r="EO19" s="225"/>
      <c r="EP19" s="225"/>
      <c r="EQ19" s="225"/>
      <c r="ER19" s="225"/>
      <c r="ES19" s="225"/>
      <c r="ET19" s="225"/>
      <c r="EU19" s="225"/>
      <c r="EV19" s="225"/>
      <c r="EW19" s="225"/>
      <c r="EX19" s="225"/>
      <c r="EY19" s="225"/>
      <c r="EZ19" s="225"/>
      <c r="FA19" s="225"/>
      <c r="FB19" s="225"/>
      <c r="FC19" s="225"/>
      <c r="FD19" s="225"/>
      <c r="FE19" s="225"/>
      <c r="FF19" s="225"/>
      <c r="FG19" s="225"/>
      <c r="FH19" s="225"/>
      <c r="FI19" s="225"/>
      <c r="FJ19" s="225"/>
      <c r="FK19" s="225"/>
      <c r="FL19" s="225"/>
      <c r="FM19" s="225"/>
      <c r="FN19" s="225"/>
      <c r="FO19" s="225"/>
      <c r="FP19" s="225"/>
      <c r="FQ19" s="225"/>
      <c r="FR19" s="225"/>
      <c r="FS19" s="225"/>
      <c r="FT19" s="225"/>
      <c r="FU19" s="225"/>
      <c r="FV19" s="225"/>
      <c r="FW19" s="225"/>
      <c r="FX19" s="225"/>
      <c r="FY19" s="225"/>
      <c r="FZ19" s="225"/>
      <c r="GA19" s="225"/>
      <c r="GB19" s="225"/>
      <c r="GC19" s="225"/>
      <c r="GD19" s="225"/>
      <c r="GE19" s="225"/>
      <c r="GF19" s="225"/>
      <c r="GG19" s="225"/>
      <c r="GH19" s="225"/>
      <c r="GI19" s="225"/>
      <c r="GJ19" s="225"/>
      <c r="GK19" s="225"/>
      <c r="GL19" s="225"/>
      <c r="GM19" s="225"/>
      <c r="GN19" s="225"/>
      <c r="GO19" s="225"/>
      <c r="GP19" s="225"/>
      <c r="GQ19" s="225"/>
      <c r="GR19" s="225"/>
      <c r="GS19" s="225"/>
      <c r="GT19" s="225"/>
      <c r="GU19" s="225"/>
      <c r="GV19" s="225"/>
      <c r="GW19" s="225"/>
      <c r="GX19" s="225"/>
      <c r="GY19" s="225"/>
      <c r="GZ19" s="225"/>
      <c r="HA19" s="225"/>
      <c r="HB19" s="225"/>
      <c r="HC19" s="225"/>
      <c r="HD19" s="225"/>
      <c r="HE19" s="225"/>
      <c r="HF19" s="225"/>
      <c r="HG19" s="225"/>
      <c r="HH19" s="225"/>
      <c r="HI19" s="225"/>
      <c r="HJ19" s="225"/>
      <c r="HK19" s="225"/>
      <c r="HL19" s="225"/>
      <c r="HM19" s="225"/>
      <c r="HN19" s="225"/>
      <c r="HO19" s="225"/>
      <c r="HP19" s="225"/>
      <c r="HQ19" s="225"/>
      <c r="HR19" s="225"/>
      <c r="HS19" s="225"/>
      <c r="HT19" s="225"/>
      <c r="HU19" s="225"/>
      <c r="HV19" s="225"/>
      <c r="HW19" s="225"/>
      <c r="HX19" s="225"/>
      <c r="HY19" s="225"/>
      <c r="HZ19" s="225"/>
      <c r="IA19" s="225"/>
      <c r="IB19" s="225"/>
      <c r="IC19" s="225"/>
      <c r="ID19" s="225"/>
      <c r="IE19" s="225"/>
      <c r="IF19" s="225"/>
      <c r="IG19" s="225"/>
      <c r="IH19" s="225"/>
      <c r="II19" s="225"/>
      <c r="IJ19" s="225"/>
      <c r="IK19" s="225"/>
      <c r="IL19" s="225"/>
      <c r="IM19" s="225"/>
      <c r="IN19" s="225"/>
      <c r="IO19" s="225"/>
      <c r="IP19" s="225"/>
      <c r="IQ19" s="225"/>
      <c r="IR19" s="225"/>
      <c r="IS19" s="225"/>
      <c r="IT19" s="225"/>
    </row>
    <row r="20" spans="1:254" s="295" customFormat="1" x14ac:dyDescent="0.25">
      <c r="A20" s="291">
        <v>12</v>
      </c>
      <c r="B20" s="296" t="s">
        <v>488</v>
      </c>
      <c r="C20" s="292" t="s">
        <v>480</v>
      </c>
      <c r="D20" s="253" t="s">
        <v>489</v>
      </c>
      <c r="E20" s="253" t="s">
        <v>442</v>
      </c>
      <c r="F20" s="253" t="s">
        <v>287</v>
      </c>
      <c r="G20" s="278">
        <v>144629</v>
      </c>
      <c r="H20" s="257">
        <v>144629</v>
      </c>
      <c r="I20" s="257">
        <v>144629</v>
      </c>
      <c r="J20" s="293">
        <f t="shared" si="0"/>
        <v>0</v>
      </c>
      <c r="K20" s="315">
        <f t="shared" si="1"/>
        <v>0</v>
      </c>
      <c r="L20" s="293">
        <v>0</v>
      </c>
      <c r="M20" s="315">
        <f t="shared" si="3"/>
        <v>0</v>
      </c>
      <c r="N20" s="291" t="s">
        <v>54</v>
      </c>
      <c r="O20" s="338"/>
      <c r="P20" s="294"/>
      <c r="Q20" s="395"/>
      <c r="R20" s="225"/>
      <c r="S20" s="225"/>
      <c r="T20" s="225"/>
      <c r="U20" s="225"/>
      <c r="V20" s="225"/>
      <c r="W20" s="225"/>
      <c r="X20" s="225"/>
      <c r="Y20" s="225"/>
      <c r="Z20" s="225"/>
      <c r="AA20" s="225"/>
      <c r="AB20" s="225"/>
      <c r="AC20" s="225"/>
      <c r="AD20" s="225"/>
      <c r="AE20" s="225"/>
      <c r="AF20" s="225"/>
      <c r="AG20" s="225"/>
      <c r="AH20" s="225"/>
      <c r="AI20" s="225"/>
      <c r="AJ20" s="225"/>
      <c r="AK20" s="225"/>
      <c r="AL20" s="225"/>
      <c r="AM20" s="225"/>
      <c r="AN20" s="225"/>
      <c r="AO20" s="225"/>
      <c r="AP20" s="225"/>
      <c r="AQ20" s="225"/>
      <c r="AR20" s="225"/>
      <c r="AS20" s="225"/>
      <c r="AT20" s="225"/>
      <c r="AU20" s="225"/>
      <c r="AV20" s="225"/>
      <c r="AW20" s="225"/>
      <c r="AX20" s="225"/>
      <c r="AY20" s="225"/>
      <c r="AZ20" s="225"/>
      <c r="BA20" s="225"/>
      <c r="BB20" s="225"/>
      <c r="BC20" s="225"/>
      <c r="BD20" s="225"/>
      <c r="BE20" s="225"/>
      <c r="BF20" s="225"/>
      <c r="BG20" s="225"/>
      <c r="BH20" s="225"/>
      <c r="BI20" s="225"/>
      <c r="BJ20" s="225"/>
      <c r="BK20" s="225"/>
      <c r="BL20" s="225"/>
      <c r="BM20" s="225"/>
      <c r="BN20" s="225"/>
      <c r="BO20" s="225"/>
      <c r="BP20" s="225"/>
      <c r="BQ20" s="225"/>
      <c r="BR20" s="225"/>
      <c r="BS20" s="225"/>
      <c r="BT20" s="225"/>
      <c r="BU20" s="225"/>
      <c r="BV20" s="225"/>
      <c r="BW20" s="225"/>
      <c r="BX20" s="225"/>
      <c r="BY20" s="225"/>
      <c r="BZ20" s="225"/>
      <c r="CA20" s="225"/>
      <c r="CB20" s="225"/>
      <c r="CC20" s="225"/>
      <c r="CD20" s="225"/>
      <c r="CE20" s="225"/>
      <c r="CF20" s="225"/>
      <c r="CG20" s="225"/>
      <c r="CH20" s="225"/>
      <c r="CI20" s="225"/>
      <c r="CJ20" s="225"/>
      <c r="CK20" s="225"/>
      <c r="CL20" s="225"/>
      <c r="CM20" s="225"/>
      <c r="CN20" s="225"/>
      <c r="CO20" s="225"/>
      <c r="CP20" s="225"/>
      <c r="CQ20" s="225"/>
      <c r="CR20" s="225"/>
      <c r="CS20" s="225"/>
      <c r="CT20" s="225"/>
      <c r="CU20" s="225"/>
      <c r="CV20" s="225"/>
      <c r="CW20" s="225"/>
      <c r="CX20" s="225"/>
      <c r="CY20" s="225"/>
      <c r="CZ20" s="225"/>
      <c r="DA20" s="225"/>
      <c r="DB20" s="225"/>
      <c r="DC20" s="225"/>
      <c r="DD20" s="225"/>
      <c r="DE20" s="225"/>
      <c r="DF20" s="225"/>
      <c r="DG20" s="225"/>
      <c r="DH20" s="225"/>
      <c r="DI20" s="225"/>
      <c r="DJ20" s="225"/>
      <c r="DK20" s="225"/>
      <c r="DL20" s="225"/>
      <c r="DM20" s="225"/>
      <c r="DN20" s="225"/>
      <c r="DO20" s="225"/>
      <c r="DP20" s="225"/>
      <c r="DQ20" s="225"/>
      <c r="DR20" s="225"/>
      <c r="DS20" s="225"/>
      <c r="DT20" s="225"/>
      <c r="DU20" s="225"/>
      <c r="DV20" s="225"/>
      <c r="DW20" s="225"/>
      <c r="DX20" s="225"/>
      <c r="DY20" s="225"/>
      <c r="DZ20" s="225"/>
      <c r="EA20" s="225"/>
      <c r="EB20" s="225"/>
      <c r="EC20" s="225"/>
      <c r="ED20" s="225"/>
      <c r="EE20" s="225"/>
      <c r="EF20" s="225"/>
      <c r="EG20" s="225"/>
      <c r="EH20" s="225"/>
      <c r="EI20" s="225"/>
      <c r="EJ20" s="225"/>
      <c r="EK20" s="225"/>
      <c r="EL20" s="225"/>
      <c r="EM20" s="225"/>
      <c r="EN20" s="225"/>
      <c r="EO20" s="225"/>
      <c r="EP20" s="225"/>
      <c r="EQ20" s="225"/>
      <c r="ER20" s="225"/>
      <c r="ES20" s="225"/>
      <c r="ET20" s="225"/>
      <c r="EU20" s="225"/>
      <c r="EV20" s="225"/>
      <c r="EW20" s="225"/>
      <c r="EX20" s="225"/>
      <c r="EY20" s="225"/>
      <c r="EZ20" s="225"/>
      <c r="FA20" s="225"/>
      <c r="FB20" s="225"/>
      <c r="FC20" s="225"/>
      <c r="FD20" s="225"/>
      <c r="FE20" s="225"/>
      <c r="FF20" s="225"/>
      <c r="FG20" s="225"/>
      <c r="FH20" s="225"/>
      <c r="FI20" s="225"/>
      <c r="FJ20" s="225"/>
      <c r="FK20" s="225"/>
      <c r="FL20" s="225"/>
      <c r="FM20" s="225"/>
      <c r="FN20" s="225"/>
      <c r="FO20" s="225"/>
      <c r="FP20" s="225"/>
      <c r="FQ20" s="225"/>
      <c r="FR20" s="225"/>
      <c r="FS20" s="225"/>
      <c r="FT20" s="225"/>
      <c r="FU20" s="225"/>
      <c r="FV20" s="225"/>
      <c r="FW20" s="225"/>
      <c r="FX20" s="225"/>
      <c r="FY20" s="225"/>
      <c r="FZ20" s="225"/>
      <c r="GA20" s="225"/>
      <c r="GB20" s="225"/>
      <c r="GC20" s="225"/>
      <c r="GD20" s="225"/>
      <c r="GE20" s="225"/>
      <c r="GF20" s="225"/>
      <c r="GG20" s="225"/>
      <c r="GH20" s="225"/>
      <c r="GI20" s="225"/>
      <c r="GJ20" s="225"/>
      <c r="GK20" s="225"/>
      <c r="GL20" s="225"/>
      <c r="GM20" s="225"/>
      <c r="GN20" s="225"/>
      <c r="GO20" s="225"/>
      <c r="GP20" s="225"/>
      <c r="GQ20" s="225"/>
      <c r="GR20" s="225"/>
      <c r="GS20" s="225"/>
      <c r="GT20" s="225"/>
      <c r="GU20" s="225"/>
      <c r="GV20" s="225"/>
      <c r="GW20" s="225"/>
      <c r="GX20" s="225"/>
      <c r="GY20" s="225"/>
      <c r="GZ20" s="225"/>
      <c r="HA20" s="225"/>
      <c r="HB20" s="225"/>
      <c r="HC20" s="225"/>
      <c r="HD20" s="225"/>
      <c r="HE20" s="225"/>
      <c r="HF20" s="225"/>
      <c r="HG20" s="225"/>
      <c r="HH20" s="225"/>
      <c r="HI20" s="225"/>
      <c r="HJ20" s="225"/>
      <c r="HK20" s="225"/>
      <c r="HL20" s="225"/>
      <c r="HM20" s="225"/>
      <c r="HN20" s="225"/>
      <c r="HO20" s="225"/>
      <c r="HP20" s="225"/>
      <c r="HQ20" s="225"/>
      <c r="HR20" s="225"/>
      <c r="HS20" s="225"/>
      <c r="HT20" s="225"/>
      <c r="HU20" s="225"/>
      <c r="HV20" s="225"/>
      <c r="HW20" s="225"/>
      <c r="HX20" s="225"/>
      <c r="HY20" s="225"/>
      <c r="HZ20" s="225"/>
      <c r="IA20" s="225"/>
      <c r="IB20" s="225"/>
      <c r="IC20" s="225"/>
      <c r="ID20" s="225"/>
      <c r="IE20" s="225"/>
      <c r="IF20" s="225"/>
      <c r="IG20" s="225"/>
      <c r="IH20" s="225"/>
      <c r="II20" s="225"/>
      <c r="IJ20" s="225"/>
      <c r="IK20" s="225"/>
      <c r="IL20" s="225"/>
      <c r="IM20" s="225"/>
      <c r="IN20" s="225"/>
      <c r="IO20" s="225"/>
      <c r="IP20" s="225"/>
      <c r="IQ20" s="225"/>
      <c r="IR20" s="225"/>
      <c r="IS20" s="225"/>
      <c r="IT20" s="225"/>
    </row>
    <row r="21" spans="1:254" s="295" customFormat="1" x14ac:dyDescent="0.25">
      <c r="A21" s="291">
        <v>13</v>
      </c>
      <c r="B21" s="296" t="s">
        <v>490</v>
      </c>
      <c r="C21" s="292" t="s">
        <v>480</v>
      </c>
      <c r="D21" s="253" t="s">
        <v>491</v>
      </c>
      <c r="E21" s="253" t="s">
        <v>442</v>
      </c>
      <c r="F21" s="253" t="s">
        <v>482</v>
      </c>
      <c r="G21" s="278">
        <v>50177</v>
      </c>
      <c r="H21" s="257">
        <v>50177</v>
      </c>
      <c r="I21" s="257">
        <v>50177</v>
      </c>
      <c r="J21" s="293">
        <f t="shared" si="0"/>
        <v>0</v>
      </c>
      <c r="K21" s="315">
        <f t="shared" si="1"/>
        <v>0</v>
      </c>
      <c r="L21" s="293">
        <v>0</v>
      </c>
      <c r="M21" s="315">
        <f t="shared" si="3"/>
        <v>0</v>
      </c>
      <c r="N21" s="291" t="s">
        <v>54</v>
      </c>
      <c r="O21" s="338"/>
      <c r="P21" s="294"/>
      <c r="Q21" s="395"/>
      <c r="R21" s="225"/>
      <c r="S21" s="225"/>
      <c r="T21" s="225"/>
      <c r="U21" s="225"/>
      <c r="V21" s="225"/>
      <c r="W21" s="225"/>
      <c r="X21" s="225"/>
      <c r="Y21" s="225"/>
      <c r="Z21" s="225"/>
      <c r="AA21" s="225"/>
      <c r="AB21" s="225"/>
      <c r="AC21" s="225"/>
      <c r="AD21" s="225"/>
      <c r="AE21" s="225"/>
      <c r="AF21" s="225"/>
      <c r="AG21" s="225"/>
      <c r="AH21" s="225"/>
      <c r="AI21" s="225"/>
      <c r="AJ21" s="225"/>
      <c r="AK21" s="225"/>
      <c r="AL21" s="225"/>
      <c r="AM21" s="225"/>
      <c r="AN21" s="225"/>
      <c r="AO21" s="225"/>
      <c r="AP21" s="225"/>
      <c r="AQ21" s="225"/>
      <c r="AR21" s="225"/>
      <c r="AS21" s="225"/>
      <c r="AT21" s="225"/>
      <c r="AU21" s="225"/>
      <c r="AV21" s="225"/>
      <c r="AW21" s="225"/>
      <c r="AX21" s="225"/>
      <c r="AY21" s="225"/>
      <c r="AZ21" s="225"/>
      <c r="BA21" s="225"/>
      <c r="BB21" s="225"/>
      <c r="BC21" s="225"/>
      <c r="BD21" s="225"/>
      <c r="BE21" s="225"/>
      <c r="BF21" s="225"/>
      <c r="BG21" s="225"/>
      <c r="BH21" s="225"/>
      <c r="BI21" s="225"/>
      <c r="BJ21" s="225"/>
      <c r="BK21" s="225"/>
      <c r="BL21" s="225"/>
      <c r="BM21" s="225"/>
      <c r="BN21" s="225"/>
      <c r="BO21" s="225"/>
      <c r="BP21" s="225"/>
      <c r="BQ21" s="225"/>
      <c r="BR21" s="225"/>
      <c r="BS21" s="225"/>
      <c r="BT21" s="225"/>
      <c r="BU21" s="225"/>
      <c r="BV21" s="225"/>
      <c r="BW21" s="225"/>
      <c r="BX21" s="225"/>
      <c r="BY21" s="225"/>
      <c r="BZ21" s="225"/>
      <c r="CA21" s="225"/>
      <c r="CB21" s="225"/>
      <c r="CC21" s="225"/>
      <c r="CD21" s="225"/>
      <c r="CE21" s="225"/>
      <c r="CF21" s="225"/>
      <c r="CG21" s="225"/>
      <c r="CH21" s="225"/>
      <c r="CI21" s="225"/>
      <c r="CJ21" s="225"/>
      <c r="CK21" s="225"/>
      <c r="CL21" s="225"/>
      <c r="CM21" s="225"/>
      <c r="CN21" s="225"/>
      <c r="CO21" s="225"/>
      <c r="CP21" s="225"/>
      <c r="CQ21" s="225"/>
      <c r="CR21" s="225"/>
      <c r="CS21" s="225"/>
      <c r="CT21" s="225"/>
      <c r="CU21" s="225"/>
      <c r="CV21" s="225"/>
      <c r="CW21" s="225"/>
      <c r="CX21" s="225"/>
      <c r="CY21" s="225"/>
      <c r="CZ21" s="225"/>
      <c r="DA21" s="225"/>
      <c r="DB21" s="225"/>
      <c r="DC21" s="225"/>
      <c r="DD21" s="225"/>
      <c r="DE21" s="225"/>
      <c r="DF21" s="225"/>
      <c r="DG21" s="225"/>
      <c r="DH21" s="225"/>
      <c r="DI21" s="225"/>
      <c r="DJ21" s="225"/>
      <c r="DK21" s="225"/>
      <c r="DL21" s="225"/>
      <c r="DM21" s="225"/>
      <c r="DN21" s="225"/>
      <c r="DO21" s="225"/>
      <c r="DP21" s="225"/>
      <c r="DQ21" s="225"/>
      <c r="DR21" s="225"/>
      <c r="DS21" s="225"/>
      <c r="DT21" s="225"/>
      <c r="DU21" s="225"/>
      <c r="DV21" s="225"/>
      <c r="DW21" s="225"/>
      <c r="DX21" s="225"/>
      <c r="DY21" s="225"/>
      <c r="DZ21" s="225"/>
      <c r="EA21" s="225"/>
      <c r="EB21" s="225"/>
      <c r="EC21" s="225"/>
      <c r="ED21" s="225"/>
      <c r="EE21" s="225"/>
      <c r="EF21" s="225"/>
      <c r="EG21" s="225"/>
      <c r="EH21" s="225"/>
      <c r="EI21" s="225"/>
      <c r="EJ21" s="225"/>
      <c r="EK21" s="225"/>
      <c r="EL21" s="225"/>
      <c r="EM21" s="225"/>
      <c r="EN21" s="225"/>
      <c r="EO21" s="225"/>
      <c r="EP21" s="225"/>
      <c r="EQ21" s="225"/>
      <c r="ER21" s="225"/>
      <c r="ES21" s="225"/>
      <c r="ET21" s="225"/>
      <c r="EU21" s="225"/>
      <c r="EV21" s="225"/>
      <c r="EW21" s="225"/>
      <c r="EX21" s="225"/>
      <c r="EY21" s="225"/>
      <c r="EZ21" s="225"/>
      <c r="FA21" s="225"/>
      <c r="FB21" s="225"/>
      <c r="FC21" s="225"/>
      <c r="FD21" s="225"/>
      <c r="FE21" s="225"/>
      <c r="FF21" s="225"/>
      <c r="FG21" s="225"/>
      <c r="FH21" s="225"/>
      <c r="FI21" s="225"/>
      <c r="FJ21" s="225"/>
      <c r="FK21" s="225"/>
      <c r="FL21" s="225"/>
      <c r="FM21" s="225"/>
      <c r="FN21" s="225"/>
      <c r="FO21" s="225"/>
      <c r="FP21" s="225"/>
      <c r="FQ21" s="225"/>
      <c r="FR21" s="225"/>
      <c r="FS21" s="225"/>
      <c r="FT21" s="225"/>
      <c r="FU21" s="225"/>
      <c r="FV21" s="225"/>
      <c r="FW21" s="225"/>
      <c r="FX21" s="225"/>
      <c r="FY21" s="225"/>
      <c r="FZ21" s="225"/>
      <c r="GA21" s="225"/>
      <c r="GB21" s="225"/>
      <c r="GC21" s="225"/>
      <c r="GD21" s="225"/>
      <c r="GE21" s="225"/>
      <c r="GF21" s="225"/>
      <c r="GG21" s="225"/>
      <c r="GH21" s="225"/>
      <c r="GI21" s="225"/>
      <c r="GJ21" s="225"/>
      <c r="GK21" s="225"/>
      <c r="GL21" s="225"/>
      <c r="GM21" s="225"/>
      <c r="GN21" s="225"/>
      <c r="GO21" s="225"/>
      <c r="GP21" s="225"/>
      <c r="GQ21" s="225"/>
      <c r="GR21" s="225"/>
      <c r="GS21" s="225"/>
      <c r="GT21" s="225"/>
      <c r="GU21" s="225"/>
      <c r="GV21" s="225"/>
      <c r="GW21" s="225"/>
      <c r="GX21" s="225"/>
      <c r="GY21" s="225"/>
      <c r="GZ21" s="225"/>
      <c r="HA21" s="225"/>
      <c r="HB21" s="225"/>
      <c r="HC21" s="225"/>
      <c r="HD21" s="225"/>
      <c r="HE21" s="225"/>
      <c r="HF21" s="225"/>
      <c r="HG21" s="225"/>
      <c r="HH21" s="225"/>
      <c r="HI21" s="225"/>
      <c r="HJ21" s="225"/>
      <c r="HK21" s="225"/>
      <c r="HL21" s="225"/>
      <c r="HM21" s="225"/>
      <c r="HN21" s="225"/>
      <c r="HO21" s="225"/>
      <c r="HP21" s="225"/>
      <c r="HQ21" s="225"/>
      <c r="HR21" s="225"/>
      <c r="HS21" s="225"/>
      <c r="HT21" s="225"/>
      <c r="HU21" s="225"/>
      <c r="HV21" s="225"/>
      <c r="HW21" s="225"/>
      <c r="HX21" s="225"/>
      <c r="HY21" s="225"/>
      <c r="HZ21" s="225"/>
      <c r="IA21" s="225"/>
      <c r="IB21" s="225"/>
      <c r="IC21" s="225"/>
      <c r="ID21" s="225"/>
      <c r="IE21" s="225"/>
      <c r="IF21" s="225"/>
      <c r="IG21" s="225"/>
      <c r="IH21" s="225"/>
      <c r="II21" s="225"/>
      <c r="IJ21" s="225"/>
      <c r="IK21" s="225"/>
      <c r="IL21" s="225"/>
      <c r="IM21" s="225"/>
      <c r="IN21" s="225"/>
      <c r="IO21" s="225"/>
      <c r="IP21" s="225"/>
      <c r="IQ21" s="225"/>
      <c r="IR21" s="225"/>
      <c r="IS21" s="225"/>
      <c r="IT21" s="225"/>
    </row>
    <row r="22" spans="1:254" s="295" customFormat="1" x14ac:dyDescent="0.25">
      <c r="A22" s="291">
        <v>14</v>
      </c>
      <c r="B22" s="296" t="s">
        <v>492</v>
      </c>
      <c r="C22" s="292" t="s">
        <v>480</v>
      </c>
      <c r="D22" s="253" t="s">
        <v>493</v>
      </c>
      <c r="E22" s="253" t="s">
        <v>442</v>
      </c>
      <c r="F22" s="253" t="s">
        <v>283</v>
      </c>
      <c r="G22" s="278">
        <v>67218</v>
      </c>
      <c r="H22" s="257">
        <v>67218</v>
      </c>
      <c r="I22" s="257">
        <v>67218</v>
      </c>
      <c r="J22" s="293">
        <f t="shared" si="0"/>
        <v>0</v>
      </c>
      <c r="K22" s="315">
        <f t="shared" si="1"/>
        <v>0</v>
      </c>
      <c r="L22" s="293">
        <v>0</v>
      </c>
      <c r="M22" s="315">
        <f t="shared" si="3"/>
        <v>0</v>
      </c>
      <c r="N22" s="291" t="s">
        <v>54</v>
      </c>
      <c r="O22" s="338"/>
      <c r="P22" s="294"/>
      <c r="Q22" s="395"/>
      <c r="R22" s="225"/>
      <c r="S22" s="225"/>
      <c r="T22" s="225"/>
      <c r="U22" s="225"/>
      <c r="V22" s="225"/>
      <c r="W22" s="225"/>
      <c r="X22" s="225"/>
      <c r="Y22" s="225"/>
      <c r="Z22" s="225"/>
      <c r="AA22" s="225"/>
      <c r="AB22" s="225"/>
      <c r="AC22" s="225"/>
      <c r="AD22" s="225"/>
      <c r="AE22" s="225"/>
      <c r="AF22" s="225"/>
      <c r="AG22" s="225"/>
      <c r="AH22" s="225"/>
      <c r="AI22" s="225"/>
      <c r="AJ22" s="225"/>
      <c r="AK22" s="225"/>
      <c r="AL22" s="225"/>
      <c r="AM22" s="225"/>
      <c r="AN22" s="225"/>
      <c r="AO22" s="225"/>
      <c r="AP22" s="225"/>
      <c r="AQ22" s="225"/>
      <c r="AR22" s="225"/>
      <c r="AS22" s="225"/>
      <c r="AT22" s="225"/>
      <c r="AU22" s="225"/>
      <c r="AV22" s="225"/>
      <c r="AW22" s="225"/>
      <c r="AX22" s="225"/>
      <c r="AY22" s="225"/>
      <c r="AZ22" s="225"/>
      <c r="BA22" s="225"/>
      <c r="BB22" s="225"/>
      <c r="BC22" s="225"/>
      <c r="BD22" s="225"/>
      <c r="BE22" s="225"/>
      <c r="BF22" s="225"/>
      <c r="BG22" s="225"/>
      <c r="BH22" s="225"/>
      <c r="BI22" s="225"/>
      <c r="BJ22" s="225"/>
      <c r="BK22" s="225"/>
      <c r="BL22" s="225"/>
      <c r="BM22" s="225"/>
      <c r="BN22" s="225"/>
      <c r="BO22" s="225"/>
      <c r="BP22" s="225"/>
      <c r="BQ22" s="225"/>
      <c r="BR22" s="225"/>
      <c r="BS22" s="225"/>
      <c r="BT22" s="225"/>
      <c r="BU22" s="225"/>
      <c r="BV22" s="225"/>
      <c r="BW22" s="225"/>
      <c r="BX22" s="225"/>
      <c r="BY22" s="225"/>
      <c r="BZ22" s="225"/>
      <c r="CA22" s="225"/>
      <c r="CB22" s="225"/>
      <c r="CC22" s="225"/>
      <c r="CD22" s="225"/>
      <c r="CE22" s="225"/>
      <c r="CF22" s="225"/>
      <c r="CG22" s="225"/>
      <c r="CH22" s="225"/>
      <c r="CI22" s="225"/>
      <c r="CJ22" s="225"/>
      <c r="CK22" s="225"/>
      <c r="CL22" s="225"/>
      <c r="CM22" s="225"/>
      <c r="CN22" s="225"/>
      <c r="CO22" s="225"/>
      <c r="CP22" s="225"/>
      <c r="CQ22" s="225"/>
      <c r="CR22" s="225"/>
      <c r="CS22" s="225"/>
      <c r="CT22" s="225"/>
      <c r="CU22" s="225"/>
      <c r="CV22" s="225"/>
      <c r="CW22" s="225"/>
      <c r="CX22" s="225"/>
      <c r="CY22" s="225"/>
      <c r="CZ22" s="225"/>
      <c r="DA22" s="225"/>
      <c r="DB22" s="225"/>
      <c r="DC22" s="225"/>
      <c r="DD22" s="225"/>
      <c r="DE22" s="225"/>
      <c r="DF22" s="225"/>
      <c r="DG22" s="225"/>
      <c r="DH22" s="225"/>
      <c r="DI22" s="225"/>
      <c r="DJ22" s="225"/>
      <c r="DK22" s="225"/>
      <c r="DL22" s="225"/>
      <c r="DM22" s="225"/>
      <c r="DN22" s="225"/>
      <c r="DO22" s="225"/>
      <c r="DP22" s="225"/>
      <c r="DQ22" s="225"/>
      <c r="DR22" s="225"/>
      <c r="DS22" s="225"/>
      <c r="DT22" s="225"/>
      <c r="DU22" s="225"/>
      <c r="DV22" s="225"/>
      <c r="DW22" s="225"/>
      <c r="DX22" s="225"/>
      <c r="DY22" s="225"/>
      <c r="DZ22" s="225"/>
      <c r="EA22" s="225"/>
      <c r="EB22" s="225"/>
      <c r="EC22" s="225"/>
      <c r="ED22" s="225"/>
      <c r="EE22" s="225"/>
      <c r="EF22" s="225"/>
      <c r="EG22" s="225"/>
      <c r="EH22" s="225"/>
      <c r="EI22" s="225"/>
      <c r="EJ22" s="225"/>
      <c r="EK22" s="225"/>
      <c r="EL22" s="225"/>
      <c r="EM22" s="225"/>
      <c r="EN22" s="225"/>
      <c r="EO22" s="225"/>
      <c r="EP22" s="225"/>
      <c r="EQ22" s="225"/>
      <c r="ER22" s="225"/>
      <c r="ES22" s="225"/>
      <c r="ET22" s="225"/>
      <c r="EU22" s="225"/>
      <c r="EV22" s="225"/>
      <c r="EW22" s="225"/>
      <c r="EX22" s="225"/>
      <c r="EY22" s="225"/>
      <c r="EZ22" s="225"/>
      <c r="FA22" s="225"/>
      <c r="FB22" s="225"/>
      <c r="FC22" s="225"/>
      <c r="FD22" s="225"/>
      <c r="FE22" s="225"/>
      <c r="FF22" s="225"/>
      <c r="FG22" s="225"/>
      <c r="FH22" s="225"/>
      <c r="FI22" s="225"/>
      <c r="FJ22" s="225"/>
      <c r="FK22" s="225"/>
      <c r="FL22" s="225"/>
      <c r="FM22" s="225"/>
      <c r="FN22" s="225"/>
      <c r="FO22" s="225"/>
      <c r="FP22" s="225"/>
      <c r="FQ22" s="225"/>
      <c r="FR22" s="225"/>
      <c r="FS22" s="225"/>
      <c r="FT22" s="225"/>
      <c r="FU22" s="225"/>
      <c r="FV22" s="225"/>
      <c r="FW22" s="225"/>
      <c r="FX22" s="225"/>
      <c r="FY22" s="225"/>
      <c r="FZ22" s="225"/>
      <c r="GA22" s="225"/>
      <c r="GB22" s="225"/>
      <c r="GC22" s="225"/>
      <c r="GD22" s="225"/>
      <c r="GE22" s="225"/>
      <c r="GF22" s="225"/>
      <c r="GG22" s="225"/>
      <c r="GH22" s="225"/>
      <c r="GI22" s="225"/>
      <c r="GJ22" s="225"/>
      <c r="GK22" s="225"/>
      <c r="GL22" s="225"/>
      <c r="GM22" s="225"/>
      <c r="GN22" s="225"/>
      <c r="GO22" s="225"/>
      <c r="GP22" s="225"/>
      <c r="GQ22" s="225"/>
      <c r="GR22" s="225"/>
      <c r="GS22" s="225"/>
      <c r="GT22" s="225"/>
      <c r="GU22" s="225"/>
      <c r="GV22" s="225"/>
      <c r="GW22" s="225"/>
      <c r="GX22" s="225"/>
      <c r="GY22" s="225"/>
      <c r="GZ22" s="225"/>
      <c r="HA22" s="225"/>
      <c r="HB22" s="225"/>
      <c r="HC22" s="225"/>
      <c r="HD22" s="225"/>
      <c r="HE22" s="225"/>
      <c r="HF22" s="225"/>
      <c r="HG22" s="225"/>
      <c r="HH22" s="225"/>
      <c r="HI22" s="225"/>
      <c r="HJ22" s="225"/>
      <c r="HK22" s="225"/>
      <c r="HL22" s="225"/>
      <c r="HM22" s="225"/>
      <c r="HN22" s="225"/>
      <c r="HO22" s="225"/>
      <c r="HP22" s="225"/>
      <c r="HQ22" s="225"/>
      <c r="HR22" s="225"/>
      <c r="HS22" s="225"/>
      <c r="HT22" s="225"/>
      <c r="HU22" s="225"/>
      <c r="HV22" s="225"/>
      <c r="HW22" s="225"/>
      <c r="HX22" s="225"/>
      <c r="HY22" s="225"/>
      <c r="HZ22" s="225"/>
      <c r="IA22" s="225"/>
      <c r="IB22" s="225"/>
      <c r="IC22" s="225"/>
      <c r="ID22" s="225"/>
      <c r="IE22" s="225"/>
      <c r="IF22" s="225"/>
      <c r="IG22" s="225"/>
      <c r="IH22" s="225"/>
      <c r="II22" s="225"/>
      <c r="IJ22" s="225"/>
      <c r="IK22" s="225"/>
      <c r="IL22" s="225"/>
      <c r="IM22" s="225"/>
      <c r="IN22" s="225"/>
      <c r="IO22" s="225"/>
      <c r="IP22" s="225"/>
      <c r="IQ22" s="225"/>
      <c r="IR22" s="225"/>
      <c r="IS22" s="225"/>
      <c r="IT22" s="225"/>
    </row>
    <row r="23" spans="1:254" s="295" customFormat="1" x14ac:dyDescent="0.25">
      <c r="A23" s="291">
        <v>15</v>
      </c>
      <c r="B23" s="296" t="s">
        <v>494</v>
      </c>
      <c r="C23" s="292" t="s">
        <v>480</v>
      </c>
      <c r="D23" s="253" t="s">
        <v>493</v>
      </c>
      <c r="E23" s="253" t="s">
        <v>442</v>
      </c>
      <c r="F23" s="253" t="s">
        <v>287</v>
      </c>
      <c r="G23" s="278">
        <v>25045</v>
      </c>
      <c r="H23" s="257">
        <v>25045</v>
      </c>
      <c r="I23" s="257">
        <v>25045</v>
      </c>
      <c r="J23" s="293">
        <f t="shared" si="0"/>
        <v>0</v>
      </c>
      <c r="K23" s="315">
        <f t="shared" si="1"/>
        <v>0</v>
      </c>
      <c r="L23" s="293">
        <v>0</v>
      </c>
      <c r="M23" s="315">
        <f t="shared" si="3"/>
        <v>0</v>
      </c>
      <c r="N23" s="291" t="s">
        <v>54</v>
      </c>
      <c r="O23" s="338"/>
      <c r="P23" s="294"/>
      <c r="Q23" s="395"/>
      <c r="R23" s="225"/>
      <c r="S23" s="225"/>
      <c r="T23" s="225"/>
      <c r="U23" s="225"/>
      <c r="V23" s="225"/>
      <c r="W23" s="225"/>
      <c r="X23" s="225"/>
      <c r="Y23" s="225"/>
      <c r="Z23" s="225"/>
      <c r="AA23" s="225"/>
      <c r="AB23" s="225"/>
      <c r="AC23" s="225"/>
      <c r="AD23" s="225"/>
      <c r="AE23" s="225"/>
      <c r="AF23" s="225"/>
      <c r="AG23" s="225"/>
      <c r="AH23" s="225"/>
      <c r="AI23" s="225"/>
      <c r="AJ23" s="225"/>
      <c r="AK23" s="225"/>
      <c r="AL23" s="225"/>
      <c r="AM23" s="225"/>
      <c r="AN23" s="225"/>
      <c r="AO23" s="225"/>
      <c r="AP23" s="225"/>
      <c r="AQ23" s="225"/>
      <c r="AR23" s="225"/>
      <c r="AS23" s="225"/>
      <c r="AT23" s="225"/>
      <c r="AU23" s="225"/>
      <c r="AV23" s="225"/>
      <c r="AW23" s="225"/>
      <c r="AX23" s="225"/>
      <c r="AY23" s="225"/>
      <c r="AZ23" s="225"/>
      <c r="BA23" s="225"/>
      <c r="BB23" s="225"/>
      <c r="BC23" s="225"/>
      <c r="BD23" s="225"/>
      <c r="BE23" s="225"/>
      <c r="BF23" s="225"/>
      <c r="BG23" s="225"/>
      <c r="BH23" s="225"/>
      <c r="BI23" s="225"/>
      <c r="BJ23" s="225"/>
      <c r="BK23" s="225"/>
      <c r="BL23" s="225"/>
      <c r="BM23" s="225"/>
      <c r="BN23" s="225"/>
      <c r="BO23" s="225"/>
      <c r="BP23" s="225"/>
      <c r="BQ23" s="225"/>
      <c r="BR23" s="225"/>
      <c r="BS23" s="225"/>
      <c r="BT23" s="225"/>
      <c r="BU23" s="225"/>
      <c r="BV23" s="225"/>
      <c r="BW23" s="225"/>
      <c r="BX23" s="225"/>
      <c r="BY23" s="225"/>
      <c r="BZ23" s="225"/>
      <c r="CA23" s="225"/>
      <c r="CB23" s="225"/>
      <c r="CC23" s="225"/>
      <c r="CD23" s="225"/>
      <c r="CE23" s="225"/>
      <c r="CF23" s="225"/>
      <c r="CG23" s="225"/>
      <c r="CH23" s="225"/>
      <c r="CI23" s="225"/>
      <c r="CJ23" s="225"/>
      <c r="CK23" s="225"/>
      <c r="CL23" s="225"/>
      <c r="CM23" s="225"/>
      <c r="CN23" s="225"/>
      <c r="CO23" s="225"/>
      <c r="CP23" s="225"/>
      <c r="CQ23" s="225"/>
      <c r="CR23" s="225"/>
      <c r="CS23" s="225"/>
      <c r="CT23" s="225"/>
      <c r="CU23" s="225"/>
      <c r="CV23" s="225"/>
      <c r="CW23" s="225"/>
      <c r="CX23" s="225"/>
      <c r="CY23" s="225"/>
      <c r="CZ23" s="225"/>
      <c r="DA23" s="225"/>
      <c r="DB23" s="225"/>
      <c r="DC23" s="225"/>
      <c r="DD23" s="225"/>
      <c r="DE23" s="225"/>
      <c r="DF23" s="225"/>
      <c r="DG23" s="225"/>
      <c r="DH23" s="225"/>
      <c r="DI23" s="225"/>
      <c r="DJ23" s="225"/>
      <c r="DK23" s="225"/>
      <c r="DL23" s="225"/>
      <c r="DM23" s="225"/>
      <c r="DN23" s="225"/>
      <c r="DO23" s="225"/>
      <c r="DP23" s="225"/>
      <c r="DQ23" s="225"/>
      <c r="DR23" s="225"/>
      <c r="DS23" s="225"/>
      <c r="DT23" s="225"/>
      <c r="DU23" s="225"/>
      <c r="DV23" s="225"/>
      <c r="DW23" s="225"/>
      <c r="DX23" s="225"/>
      <c r="DY23" s="225"/>
      <c r="DZ23" s="225"/>
      <c r="EA23" s="225"/>
      <c r="EB23" s="225"/>
      <c r="EC23" s="225"/>
      <c r="ED23" s="225"/>
      <c r="EE23" s="225"/>
      <c r="EF23" s="225"/>
      <c r="EG23" s="225"/>
      <c r="EH23" s="225"/>
      <c r="EI23" s="225"/>
      <c r="EJ23" s="225"/>
      <c r="EK23" s="225"/>
      <c r="EL23" s="225"/>
      <c r="EM23" s="225"/>
      <c r="EN23" s="225"/>
      <c r="EO23" s="225"/>
      <c r="EP23" s="225"/>
      <c r="EQ23" s="225"/>
      <c r="ER23" s="225"/>
      <c r="ES23" s="225"/>
      <c r="ET23" s="225"/>
      <c r="EU23" s="225"/>
      <c r="EV23" s="225"/>
      <c r="EW23" s="225"/>
      <c r="EX23" s="225"/>
      <c r="EY23" s="225"/>
      <c r="EZ23" s="225"/>
      <c r="FA23" s="225"/>
      <c r="FB23" s="225"/>
      <c r="FC23" s="225"/>
      <c r="FD23" s="225"/>
      <c r="FE23" s="225"/>
      <c r="FF23" s="225"/>
      <c r="FG23" s="225"/>
      <c r="FH23" s="225"/>
      <c r="FI23" s="225"/>
      <c r="FJ23" s="225"/>
      <c r="FK23" s="225"/>
      <c r="FL23" s="225"/>
      <c r="FM23" s="225"/>
      <c r="FN23" s="225"/>
      <c r="FO23" s="225"/>
      <c r="FP23" s="225"/>
      <c r="FQ23" s="225"/>
      <c r="FR23" s="225"/>
      <c r="FS23" s="225"/>
      <c r="FT23" s="225"/>
      <c r="FU23" s="225"/>
      <c r="FV23" s="225"/>
      <c r="FW23" s="225"/>
      <c r="FX23" s="225"/>
      <c r="FY23" s="225"/>
      <c r="FZ23" s="225"/>
      <c r="GA23" s="225"/>
      <c r="GB23" s="225"/>
      <c r="GC23" s="225"/>
      <c r="GD23" s="225"/>
      <c r="GE23" s="225"/>
      <c r="GF23" s="225"/>
      <c r="GG23" s="225"/>
      <c r="GH23" s="225"/>
      <c r="GI23" s="225"/>
      <c r="GJ23" s="225"/>
      <c r="GK23" s="225"/>
      <c r="GL23" s="225"/>
      <c r="GM23" s="225"/>
      <c r="GN23" s="225"/>
      <c r="GO23" s="225"/>
      <c r="GP23" s="225"/>
      <c r="GQ23" s="225"/>
      <c r="GR23" s="225"/>
      <c r="GS23" s="225"/>
      <c r="GT23" s="225"/>
      <c r="GU23" s="225"/>
      <c r="GV23" s="225"/>
      <c r="GW23" s="225"/>
      <c r="GX23" s="225"/>
      <c r="GY23" s="225"/>
      <c r="GZ23" s="225"/>
      <c r="HA23" s="225"/>
      <c r="HB23" s="225"/>
      <c r="HC23" s="225"/>
      <c r="HD23" s="225"/>
      <c r="HE23" s="225"/>
      <c r="HF23" s="225"/>
      <c r="HG23" s="225"/>
      <c r="HH23" s="225"/>
      <c r="HI23" s="225"/>
      <c r="HJ23" s="225"/>
      <c r="HK23" s="225"/>
      <c r="HL23" s="225"/>
      <c r="HM23" s="225"/>
      <c r="HN23" s="225"/>
      <c r="HO23" s="225"/>
      <c r="HP23" s="225"/>
      <c r="HQ23" s="225"/>
      <c r="HR23" s="225"/>
      <c r="HS23" s="225"/>
      <c r="HT23" s="225"/>
      <c r="HU23" s="225"/>
      <c r="HV23" s="225"/>
      <c r="HW23" s="225"/>
      <c r="HX23" s="225"/>
      <c r="HY23" s="225"/>
      <c r="HZ23" s="225"/>
      <c r="IA23" s="225"/>
      <c r="IB23" s="225"/>
      <c r="IC23" s="225"/>
      <c r="ID23" s="225"/>
      <c r="IE23" s="225"/>
      <c r="IF23" s="225"/>
      <c r="IG23" s="225"/>
      <c r="IH23" s="225"/>
      <c r="II23" s="225"/>
      <c r="IJ23" s="225"/>
      <c r="IK23" s="225"/>
      <c r="IL23" s="225"/>
      <c r="IM23" s="225"/>
      <c r="IN23" s="225"/>
      <c r="IO23" s="225"/>
      <c r="IP23" s="225"/>
      <c r="IQ23" s="225"/>
      <c r="IR23" s="225"/>
      <c r="IS23" s="225"/>
      <c r="IT23" s="225"/>
    </row>
    <row r="24" spans="1:254" s="295" customFormat="1" x14ac:dyDescent="0.25">
      <c r="A24" s="291">
        <v>16</v>
      </c>
      <c r="B24" s="296" t="s">
        <v>495</v>
      </c>
      <c r="C24" s="292" t="s">
        <v>480</v>
      </c>
      <c r="D24" s="253" t="s">
        <v>493</v>
      </c>
      <c r="E24" s="253" t="s">
        <v>442</v>
      </c>
      <c r="F24" s="253" t="s">
        <v>287</v>
      </c>
      <c r="G24" s="278">
        <v>66845</v>
      </c>
      <c r="H24" s="257">
        <v>66845</v>
      </c>
      <c r="I24" s="257">
        <v>66845</v>
      </c>
      <c r="J24" s="293">
        <f t="shared" si="0"/>
        <v>0</v>
      </c>
      <c r="K24" s="315">
        <f t="shared" si="1"/>
        <v>0</v>
      </c>
      <c r="L24" s="293">
        <v>0</v>
      </c>
      <c r="M24" s="315">
        <f t="shared" si="3"/>
        <v>0</v>
      </c>
      <c r="N24" s="291" t="s">
        <v>54</v>
      </c>
      <c r="O24" s="338"/>
      <c r="P24" s="294"/>
      <c r="Q24" s="395"/>
      <c r="R24" s="225"/>
      <c r="S24" s="225"/>
      <c r="T24" s="225"/>
      <c r="U24" s="225"/>
      <c r="V24" s="225"/>
      <c r="W24" s="225"/>
      <c r="X24" s="225"/>
      <c r="Y24" s="225"/>
      <c r="Z24" s="225"/>
      <c r="AA24" s="225"/>
      <c r="AB24" s="225"/>
      <c r="AC24" s="225"/>
      <c r="AD24" s="225"/>
      <c r="AE24" s="225"/>
      <c r="AF24" s="225"/>
      <c r="AG24" s="225"/>
      <c r="AH24" s="225"/>
      <c r="AI24" s="225"/>
      <c r="AJ24" s="225"/>
      <c r="AK24" s="225"/>
      <c r="AL24" s="225"/>
      <c r="AM24" s="225"/>
      <c r="AN24" s="225"/>
      <c r="AO24" s="225"/>
      <c r="AP24" s="225"/>
      <c r="AQ24" s="225"/>
      <c r="AR24" s="225"/>
      <c r="AS24" s="225"/>
      <c r="AT24" s="225"/>
      <c r="AU24" s="225"/>
      <c r="AV24" s="225"/>
      <c r="AW24" s="225"/>
      <c r="AX24" s="225"/>
      <c r="AY24" s="225"/>
      <c r="AZ24" s="225"/>
      <c r="BA24" s="225"/>
      <c r="BB24" s="225"/>
      <c r="BC24" s="225"/>
      <c r="BD24" s="225"/>
      <c r="BE24" s="225"/>
      <c r="BF24" s="225"/>
      <c r="BG24" s="225"/>
      <c r="BH24" s="225"/>
      <c r="BI24" s="225"/>
      <c r="BJ24" s="225"/>
      <c r="BK24" s="225"/>
      <c r="BL24" s="225"/>
      <c r="BM24" s="225"/>
      <c r="BN24" s="225"/>
      <c r="BO24" s="225"/>
      <c r="BP24" s="225"/>
      <c r="BQ24" s="225"/>
      <c r="BR24" s="225"/>
      <c r="BS24" s="225"/>
      <c r="BT24" s="225"/>
      <c r="BU24" s="225"/>
      <c r="BV24" s="225"/>
      <c r="BW24" s="225"/>
      <c r="BX24" s="225"/>
      <c r="BY24" s="225"/>
      <c r="BZ24" s="225"/>
      <c r="CA24" s="225"/>
      <c r="CB24" s="225"/>
      <c r="CC24" s="225"/>
      <c r="CD24" s="225"/>
      <c r="CE24" s="225"/>
      <c r="CF24" s="225"/>
      <c r="CG24" s="225"/>
      <c r="CH24" s="225"/>
      <c r="CI24" s="225"/>
      <c r="CJ24" s="225"/>
      <c r="CK24" s="225"/>
      <c r="CL24" s="225"/>
      <c r="CM24" s="225"/>
      <c r="CN24" s="225"/>
      <c r="CO24" s="225"/>
      <c r="CP24" s="225"/>
      <c r="CQ24" s="225"/>
      <c r="CR24" s="225"/>
      <c r="CS24" s="225"/>
      <c r="CT24" s="225"/>
      <c r="CU24" s="225"/>
      <c r="CV24" s="225"/>
      <c r="CW24" s="225"/>
      <c r="CX24" s="225"/>
      <c r="CY24" s="225"/>
      <c r="CZ24" s="225"/>
      <c r="DA24" s="225"/>
      <c r="DB24" s="225"/>
      <c r="DC24" s="225"/>
      <c r="DD24" s="225"/>
      <c r="DE24" s="225"/>
      <c r="DF24" s="225"/>
      <c r="DG24" s="225"/>
      <c r="DH24" s="225"/>
      <c r="DI24" s="225"/>
      <c r="DJ24" s="225"/>
      <c r="DK24" s="225"/>
      <c r="DL24" s="225"/>
      <c r="DM24" s="225"/>
      <c r="DN24" s="225"/>
      <c r="DO24" s="225"/>
      <c r="DP24" s="225"/>
      <c r="DQ24" s="225"/>
      <c r="DR24" s="225"/>
      <c r="DS24" s="225"/>
      <c r="DT24" s="225"/>
      <c r="DU24" s="225"/>
      <c r="DV24" s="225"/>
      <c r="DW24" s="225"/>
      <c r="DX24" s="225"/>
      <c r="DY24" s="225"/>
      <c r="DZ24" s="225"/>
      <c r="EA24" s="225"/>
      <c r="EB24" s="225"/>
      <c r="EC24" s="225"/>
      <c r="ED24" s="225"/>
      <c r="EE24" s="225"/>
      <c r="EF24" s="225"/>
      <c r="EG24" s="225"/>
      <c r="EH24" s="225"/>
      <c r="EI24" s="225"/>
      <c r="EJ24" s="225"/>
      <c r="EK24" s="225"/>
      <c r="EL24" s="225"/>
      <c r="EM24" s="225"/>
      <c r="EN24" s="225"/>
      <c r="EO24" s="225"/>
      <c r="EP24" s="225"/>
      <c r="EQ24" s="225"/>
      <c r="ER24" s="225"/>
      <c r="ES24" s="225"/>
      <c r="ET24" s="225"/>
      <c r="EU24" s="225"/>
      <c r="EV24" s="225"/>
      <c r="EW24" s="225"/>
      <c r="EX24" s="225"/>
      <c r="EY24" s="225"/>
      <c r="EZ24" s="225"/>
      <c r="FA24" s="225"/>
      <c r="FB24" s="225"/>
      <c r="FC24" s="225"/>
      <c r="FD24" s="225"/>
      <c r="FE24" s="225"/>
      <c r="FF24" s="225"/>
      <c r="FG24" s="225"/>
      <c r="FH24" s="225"/>
      <c r="FI24" s="225"/>
      <c r="FJ24" s="225"/>
      <c r="FK24" s="225"/>
      <c r="FL24" s="225"/>
      <c r="FM24" s="225"/>
      <c r="FN24" s="225"/>
      <c r="FO24" s="225"/>
      <c r="FP24" s="225"/>
      <c r="FQ24" s="225"/>
      <c r="FR24" s="225"/>
      <c r="FS24" s="225"/>
      <c r="FT24" s="225"/>
      <c r="FU24" s="225"/>
      <c r="FV24" s="225"/>
      <c r="FW24" s="225"/>
      <c r="FX24" s="225"/>
      <c r="FY24" s="225"/>
      <c r="FZ24" s="225"/>
      <c r="GA24" s="225"/>
      <c r="GB24" s="225"/>
      <c r="GC24" s="225"/>
      <c r="GD24" s="225"/>
      <c r="GE24" s="225"/>
      <c r="GF24" s="225"/>
      <c r="GG24" s="225"/>
      <c r="GH24" s="225"/>
      <c r="GI24" s="225"/>
      <c r="GJ24" s="225"/>
      <c r="GK24" s="225"/>
      <c r="GL24" s="225"/>
      <c r="GM24" s="225"/>
      <c r="GN24" s="225"/>
      <c r="GO24" s="225"/>
      <c r="GP24" s="225"/>
      <c r="GQ24" s="225"/>
      <c r="GR24" s="225"/>
      <c r="GS24" s="225"/>
      <c r="GT24" s="225"/>
      <c r="GU24" s="225"/>
      <c r="GV24" s="225"/>
      <c r="GW24" s="225"/>
      <c r="GX24" s="225"/>
      <c r="GY24" s="225"/>
      <c r="GZ24" s="225"/>
      <c r="HA24" s="225"/>
      <c r="HB24" s="225"/>
      <c r="HC24" s="225"/>
      <c r="HD24" s="225"/>
      <c r="HE24" s="225"/>
      <c r="HF24" s="225"/>
      <c r="HG24" s="225"/>
      <c r="HH24" s="225"/>
      <c r="HI24" s="225"/>
      <c r="HJ24" s="225"/>
      <c r="HK24" s="225"/>
      <c r="HL24" s="225"/>
      <c r="HM24" s="225"/>
      <c r="HN24" s="225"/>
      <c r="HO24" s="225"/>
      <c r="HP24" s="225"/>
      <c r="HQ24" s="225"/>
      <c r="HR24" s="225"/>
      <c r="HS24" s="225"/>
      <c r="HT24" s="225"/>
      <c r="HU24" s="225"/>
      <c r="HV24" s="225"/>
      <c r="HW24" s="225"/>
      <c r="HX24" s="225"/>
      <c r="HY24" s="225"/>
      <c r="HZ24" s="225"/>
      <c r="IA24" s="225"/>
      <c r="IB24" s="225"/>
      <c r="IC24" s="225"/>
      <c r="ID24" s="225"/>
      <c r="IE24" s="225"/>
      <c r="IF24" s="225"/>
      <c r="IG24" s="225"/>
      <c r="IH24" s="225"/>
      <c r="II24" s="225"/>
      <c r="IJ24" s="225"/>
      <c r="IK24" s="225"/>
      <c r="IL24" s="225"/>
      <c r="IM24" s="225"/>
      <c r="IN24" s="225"/>
      <c r="IO24" s="225"/>
      <c r="IP24" s="225"/>
      <c r="IQ24" s="225"/>
      <c r="IR24" s="225"/>
      <c r="IS24" s="225"/>
      <c r="IT24" s="225"/>
    </row>
    <row r="25" spans="1:254" s="295" customFormat="1" ht="30" x14ac:dyDescent="0.25">
      <c r="A25" s="291">
        <v>17</v>
      </c>
      <c r="B25" s="296" t="s">
        <v>496</v>
      </c>
      <c r="C25" s="292" t="s">
        <v>480</v>
      </c>
      <c r="D25" s="253" t="s">
        <v>497</v>
      </c>
      <c r="E25" s="253" t="s">
        <v>442</v>
      </c>
      <c r="F25" s="253" t="s">
        <v>287</v>
      </c>
      <c r="G25" s="278">
        <v>154795</v>
      </c>
      <c r="H25" s="257">
        <v>154795</v>
      </c>
      <c r="I25" s="257">
        <v>154795</v>
      </c>
      <c r="J25" s="293">
        <f t="shared" si="0"/>
        <v>0</v>
      </c>
      <c r="K25" s="315">
        <f t="shared" si="1"/>
        <v>0</v>
      </c>
      <c r="L25" s="293">
        <v>0</v>
      </c>
      <c r="M25" s="315">
        <f t="shared" si="3"/>
        <v>0</v>
      </c>
      <c r="N25" s="291" t="s">
        <v>54</v>
      </c>
      <c r="O25" s="338"/>
      <c r="P25" s="294"/>
      <c r="Q25" s="395"/>
      <c r="R25" s="225"/>
      <c r="S25" s="225"/>
      <c r="T25" s="225"/>
      <c r="U25" s="225"/>
      <c r="V25" s="225"/>
      <c r="W25" s="225"/>
      <c r="X25" s="225"/>
      <c r="Y25" s="225"/>
      <c r="Z25" s="225"/>
      <c r="AA25" s="225"/>
      <c r="AB25" s="225"/>
      <c r="AC25" s="225"/>
      <c r="AD25" s="225"/>
      <c r="AE25" s="225"/>
      <c r="AF25" s="225"/>
      <c r="AG25" s="225"/>
      <c r="AH25" s="225"/>
      <c r="AI25" s="225"/>
      <c r="AJ25" s="225"/>
      <c r="AK25" s="225"/>
      <c r="AL25" s="225"/>
      <c r="AM25" s="225"/>
      <c r="AN25" s="225"/>
      <c r="AO25" s="225"/>
      <c r="AP25" s="225"/>
      <c r="AQ25" s="225"/>
      <c r="AR25" s="225"/>
      <c r="AS25" s="225"/>
      <c r="AT25" s="225"/>
      <c r="AU25" s="225"/>
      <c r="AV25" s="225"/>
      <c r="AW25" s="225"/>
      <c r="AX25" s="225"/>
      <c r="AY25" s="225"/>
      <c r="AZ25" s="225"/>
      <c r="BA25" s="225"/>
      <c r="BB25" s="225"/>
      <c r="BC25" s="225"/>
      <c r="BD25" s="225"/>
      <c r="BE25" s="225"/>
      <c r="BF25" s="225"/>
      <c r="BG25" s="225"/>
      <c r="BH25" s="225"/>
      <c r="BI25" s="225"/>
      <c r="BJ25" s="225"/>
      <c r="BK25" s="225"/>
      <c r="BL25" s="225"/>
      <c r="BM25" s="225"/>
      <c r="BN25" s="225"/>
      <c r="BO25" s="225"/>
      <c r="BP25" s="225"/>
      <c r="BQ25" s="225"/>
      <c r="BR25" s="225"/>
      <c r="BS25" s="225"/>
      <c r="BT25" s="225"/>
      <c r="BU25" s="225"/>
      <c r="BV25" s="225"/>
      <c r="BW25" s="225"/>
      <c r="BX25" s="225"/>
      <c r="BY25" s="225"/>
      <c r="BZ25" s="225"/>
      <c r="CA25" s="225"/>
      <c r="CB25" s="225"/>
      <c r="CC25" s="225"/>
      <c r="CD25" s="225"/>
      <c r="CE25" s="225"/>
      <c r="CF25" s="225"/>
      <c r="CG25" s="225"/>
      <c r="CH25" s="225"/>
      <c r="CI25" s="225"/>
      <c r="CJ25" s="225"/>
      <c r="CK25" s="225"/>
      <c r="CL25" s="225"/>
      <c r="CM25" s="225"/>
      <c r="CN25" s="225"/>
      <c r="CO25" s="225"/>
      <c r="CP25" s="225"/>
      <c r="CQ25" s="225"/>
      <c r="CR25" s="225"/>
      <c r="CS25" s="225"/>
      <c r="CT25" s="225"/>
      <c r="CU25" s="225"/>
      <c r="CV25" s="225"/>
      <c r="CW25" s="225"/>
      <c r="CX25" s="225"/>
      <c r="CY25" s="225"/>
      <c r="CZ25" s="225"/>
      <c r="DA25" s="225"/>
      <c r="DB25" s="225"/>
      <c r="DC25" s="225"/>
      <c r="DD25" s="225"/>
      <c r="DE25" s="225"/>
      <c r="DF25" s="225"/>
      <c r="DG25" s="225"/>
      <c r="DH25" s="225"/>
      <c r="DI25" s="225"/>
      <c r="DJ25" s="225"/>
      <c r="DK25" s="225"/>
      <c r="DL25" s="225"/>
      <c r="DM25" s="225"/>
      <c r="DN25" s="225"/>
      <c r="DO25" s="225"/>
      <c r="DP25" s="225"/>
      <c r="DQ25" s="225"/>
      <c r="DR25" s="225"/>
      <c r="DS25" s="225"/>
      <c r="DT25" s="225"/>
      <c r="DU25" s="225"/>
      <c r="DV25" s="225"/>
      <c r="DW25" s="225"/>
      <c r="DX25" s="225"/>
      <c r="DY25" s="225"/>
      <c r="DZ25" s="225"/>
      <c r="EA25" s="225"/>
      <c r="EB25" s="225"/>
      <c r="EC25" s="225"/>
      <c r="ED25" s="225"/>
      <c r="EE25" s="225"/>
      <c r="EF25" s="225"/>
      <c r="EG25" s="225"/>
      <c r="EH25" s="225"/>
      <c r="EI25" s="225"/>
      <c r="EJ25" s="225"/>
      <c r="EK25" s="225"/>
      <c r="EL25" s="225"/>
      <c r="EM25" s="225"/>
      <c r="EN25" s="225"/>
      <c r="EO25" s="225"/>
      <c r="EP25" s="225"/>
      <c r="EQ25" s="225"/>
      <c r="ER25" s="225"/>
      <c r="ES25" s="225"/>
      <c r="ET25" s="225"/>
      <c r="EU25" s="225"/>
      <c r="EV25" s="225"/>
      <c r="EW25" s="225"/>
      <c r="EX25" s="225"/>
      <c r="EY25" s="225"/>
      <c r="EZ25" s="225"/>
      <c r="FA25" s="225"/>
      <c r="FB25" s="225"/>
      <c r="FC25" s="225"/>
      <c r="FD25" s="225"/>
      <c r="FE25" s="225"/>
      <c r="FF25" s="225"/>
      <c r="FG25" s="225"/>
      <c r="FH25" s="225"/>
      <c r="FI25" s="225"/>
      <c r="FJ25" s="225"/>
      <c r="FK25" s="225"/>
      <c r="FL25" s="225"/>
      <c r="FM25" s="225"/>
      <c r="FN25" s="225"/>
      <c r="FO25" s="225"/>
      <c r="FP25" s="225"/>
      <c r="FQ25" s="225"/>
      <c r="FR25" s="225"/>
      <c r="FS25" s="225"/>
      <c r="FT25" s="225"/>
      <c r="FU25" s="225"/>
      <c r="FV25" s="225"/>
      <c r="FW25" s="225"/>
      <c r="FX25" s="225"/>
      <c r="FY25" s="225"/>
      <c r="FZ25" s="225"/>
      <c r="GA25" s="225"/>
      <c r="GB25" s="225"/>
      <c r="GC25" s="225"/>
      <c r="GD25" s="225"/>
      <c r="GE25" s="225"/>
      <c r="GF25" s="225"/>
      <c r="GG25" s="225"/>
      <c r="GH25" s="225"/>
      <c r="GI25" s="225"/>
      <c r="GJ25" s="225"/>
      <c r="GK25" s="225"/>
      <c r="GL25" s="225"/>
      <c r="GM25" s="225"/>
      <c r="GN25" s="225"/>
      <c r="GO25" s="225"/>
      <c r="GP25" s="225"/>
      <c r="GQ25" s="225"/>
      <c r="GR25" s="225"/>
      <c r="GS25" s="225"/>
      <c r="GT25" s="225"/>
      <c r="GU25" s="225"/>
      <c r="GV25" s="225"/>
      <c r="GW25" s="225"/>
      <c r="GX25" s="225"/>
      <c r="GY25" s="225"/>
      <c r="GZ25" s="225"/>
      <c r="HA25" s="225"/>
      <c r="HB25" s="225"/>
      <c r="HC25" s="225"/>
      <c r="HD25" s="225"/>
      <c r="HE25" s="225"/>
      <c r="HF25" s="225"/>
      <c r="HG25" s="225"/>
      <c r="HH25" s="225"/>
      <c r="HI25" s="225"/>
      <c r="HJ25" s="225"/>
      <c r="HK25" s="225"/>
      <c r="HL25" s="225"/>
      <c r="HM25" s="225"/>
      <c r="HN25" s="225"/>
      <c r="HO25" s="225"/>
      <c r="HP25" s="225"/>
      <c r="HQ25" s="225"/>
      <c r="HR25" s="225"/>
      <c r="HS25" s="225"/>
      <c r="HT25" s="225"/>
      <c r="HU25" s="225"/>
      <c r="HV25" s="225"/>
      <c r="HW25" s="225"/>
      <c r="HX25" s="225"/>
      <c r="HY25" s="225"/>
      <c r="HZ25" s="225"/>
      <c r="IA25" s="225"/>
      <c r="IB25" s="225"/>
      <c r="IC25" s="225"/>
      <c r="ID25" s="225"/>
      <c r="IE25" s="225"/>
      <c r="IF25" s="225"/>
      <c r="IG25" s="225"/>
      <c r="IH25" s="225"/>
      <c r="II25" s="225"/>
      <c r="IJ25" s="225"/>
      <c r="IK25" s="225"/>
      <c r="IL25" s="225"/>
      <c r="IM25" s="225"/>
      <c r="IN25" s="225"/>
      <c r="IO25" s="225"/>
      <c r="IP25" s="225"/>
      <c r="IQ25" s="225"/>
      <c r="IR25" s="225"/>
      <c r="IS25" s="225"/>
      <c r="IT25" s="225"/>
    </row>
    <row r="26" spans="1:254" s="295" customFormat="1" x14ac:dyDescent="0.25">
      <c r="A26" s="291">
        <v>18</v>
      </c>
      <c r="B26" s="296" t="s">
        <v>498</v>
      </c>
      <c r="C26" s="292" t="s">
        <v>480</v>
      </c>
      <c r="D26" s="253" t="s">
        <v>476</v>
      </c>
      <c r="E26" s="253" t="s">
        <v>442</v>
      </c>
      <c r="F26" s="253" t="s">
        <v>287</v>
      </c>
      <c r="G26" s="278">
        <v>400</v>
      </c>
      <c r="H26" s="257">
        <v>400</v>
      </c>
      <c r="I26" s="257">
        <v>400</v>
      </c>
      <c r="J26" s="293">
        <f t="shared" si="0"/>
        <v>0</v>
      </c>
      <c r="K26" s="315">
        <f t="shared" si="1"/>
        <v>0</v>
      </c>
      <c r="L26" s="293">
        <v>0</v>
      </c>
      <c r="M26" s="315">
        <f t="shared" si="3"/>
        <v>0</v>
      </c>
      <c r="N26" s="291" t="s">
        <v>54</v>
      </c>
      <c r="O26" s="338"/>
      <c r="P26" s="294"/>
      <c r="Q26" s="395"/>
      <c r="R26" s="225"/>
      <c r="S26" s="225"/>
      <c r="T26" s="225"/>
      <c r="U26" s="225"/>
      <c r="V26" s="225"/>
      <c r="W26" s="225"/>
      <c r="X26" s="225"/>
      <c r="Y26" s="225"/>
      <c r="Z26" s="225"/>
      <c r="AA26" s="225"/>
      <c r="AB26" s="225"/>
      <c r="AC26" s="225"/>
      <c r="AD26" s="225"/>
      <c r="AE26" s="225"/>
      <c r="AF26" s="225"/>
      <c r="AG26" s="225"/>
      <c r="AH26" s="225"/>
      <c r="AI26" s="225"/>
      <c r="AJ26" s="225"/>
      <c r="AK26" s="225"/>
      <c r="AL26" s="225"/>
      <c r="AM26" s="225"/>
      <c r="AN26" s="225"/>
      <c r="AO26" s="225"/>
      <c r="AP26" s="225"/>
      <c r="AQ26" s="225"/>
      <c r="AR26" s="225"/>
      <c r="AS26" s="225"/>
      <c r="AT26" s="225"/>
      <c r="AU26" s="225"/>
      <c r="AV26" s="225"/>
      <c r="AW26" s="225"/>
      <c r="AX26" s="225"/>
      <c r="AY26" s="225"/>
      <c r="AZ26" s="225"/>
      <c r="BA26" s="225"/>
      <c r="BB26" s="225"/>
      <c r="BC26" s="225"/>
      <c r="BD26" s="225"/>
      <c r="BE26" s="225"/>
      <c r="BF26" s="225"/>
      <c r="BG26" s="225"/>
      <c r="BH26" s="225"/>
      <c r="BI26" s="225"/>
      <c r="BJ26" s="225"/>
      <c r="BK26" s="225"/>
      <c r="BL26" s="225"/>
      <c r="BM26" s="225"/>
      <c r="BN26" s="225"/>
      <c r="BO26" s="225"/>
      <c r="BP26" s="225"/>
      <c r="BQ26" s="225"/>
      <c r="BR26" s="225"/>
      <c r="BS26" s="225"/>
      <c r="BT26" s="225"/>
      <c r="BU26" s="225"/>
      <c r="BV26" s="225"/>
      <c r="BW26" s="225"/>
      <c r="BX26" s="225"/>
      <c r="BY26" s="225"/>
      <c r="BZ26" s="225"/>
      <c r="CA26" s="225"/>
      <c r="CB26" s="225"/>
      <c r="CC26" s="225"/>
      <c r="CD26" s="225"/>
      <c r="CE26" s="225"/>
      <c r="CF26" s="225"/>
      <c r="CG26" s="225"/>
      <c r="CH26" s="225"/>
      <c r="CI26" s="225"/>
      <c r="CJ26" s="225"/>
      <c r="CK26" s="225"/>
      <c r="CL26" s="225"/>
      <c r="CM26" s="225"/>
      <c r="CN26" s="225"/>
      <c r="CO26" s="225"/>
      <c r="CP26" s="225"/>
      <c r="CQ26" s="225"/>
      <c r="CR26" s="225"/>
      <c r="CS26" s="225"/>
      <c r="CT26" s="225"/>
      <c r="CU26" s="225"/>
      <c r="CV26" s="225"/>
      <c r="CW26" s="225"/>
      <c r="CX26" s="225"/>
      <c r="CY26" s="225"/>
      <c r="CZ26" s="225"/>
      <c r="DA26" s="225"/>
      <c r="DB26" s="225"/>
      <c r="DC26" s="225"/>
      <c r="DD26" s="225"/>
      <c r="DE26" s="225"/>
      <c r="DF26" s="225"/>
      <c r="DG26" s="225"/>
      <c r="DH26" s="225"/>
      <c r="DI26" s="225"/>
      <c r="DJ26" s="225"/>
      <c r="DK26" s="225"/>
      <c r="DL26" s="225"/>
      <c r="DM26" s="225"/>
      <c r="DN26" s="225"/>
      <c r="DO26" s="225"/>
      <c r="DP26" s="225"/>
      <c r="DQ26" s="225"/>
      <c r="DR26" s="225"/>
      <c r="DS26" s="225"/>
      <c r="DT26" s="225"/>
      <c r="DU26" s="225"/>
      <c r="DV26" s="225"/>
      <c r="DW26" s="225"/>
      <c r="DX26" s="225"/>
      <c r="DY26" s="225"/>
      <c r="DZ26" s="225"/>
      <c r="EA26" s="225"/>
      <c r="EB26" s="225"/>
      <c r="EC26" s="225"/>
      <c r="ED26" s="225"/>
      <c r="EE26" s="225"/>
      <c r="EF26" s="225"/>
      <c r="EG26" s="225"/>
      <c r="EH26" s="225"/>
      <c r="EI26" s="225"/>
      <c r="EJ26" s="225"/>
      <c r="EK26" s="225"/>
      <c r="EL26" s="225"/>
      <c r="EM26" s="225"/>
      <c r="EN26" s="225"/>
      <c r="EO26" s="225"/>
      <c r="EP26" s="225"/>
      <c r="EQ26" s="225"/>
      <c r="ER26" s="225"/>
      <c r="ES26" s="225"/>
      <c r="ET26" s="225"/>
      <c r="EU26" s="225"/>
      <c r="EV26" s="225"/>
      <c r="EW26" s="225"/>
      <c r="EX26" s="225"/>
      <c r="EY26" s="225"/>
      <c r="EZ26" s="225"/>
      <c r="FA26" s="225"/>
      <c r="FB26" s="225"/>
      <c r="FC26" s="225"/>
      <c r="FD26" s="225"/>
      <c r="FE26" s="225"/>
      <c r="FF26" s="225"/>
      <c r="FG26" s="225"/>
      <c r="FH26" s="225"/>
      <c r="FI26" s="225"/>
      <c r="FJ26" s="225"/>
      <c r="FK26" s="225"/>
      <c r="FL26" s="225"/>
      <c r="FM26" s="225"/>
      <c r="FN26" s="225"/>
      <c r="FO26" s="225"/>
      <c r="FP26" s="225"/>
      <c r="FQ26" s="225"/>
      <c r="FR26" s="225"/>
      <c r="FS26" s="225"/>
      <c r="FT26" s="225"/>
      <c r="FU26" s="225"/>
      <c r="FV26" s="225"/>
      <c r="FW26" s="225"/>
      <c r="FX26" s="225"/>
      <c r="FY26" s="225"/>
      <c r="FZ26" s="225"/>
      <c r="GA26" s="225"/>
      <c r="GB26" s="225"/>
      <c r="GC26" s="225"/>
      <c r="GD26" s="225"/>
      <c r="GE26" s="225"/>
      <c r="GF26" s="225"/>
      <c r="GG26" s="225"/>
      <c r="GH26" s="225"/>
      <c r="GI26" s="225"/>
      <c r="GJ26" s="225"/>
      <c r="GK26" s="225"/>
      <c r="GL26" s="225"/>
      <c r="GM26" s="225"/>
      <c r="GN26" s="225"/>
      <c r="GO26" s="225"/>
      <c r="GP26" s="225"/>
      <c r="GQ26" s="225"/>
      <c r="GR26" s="225"/>
      <c r="GS26" s="225"/>
      <c r="GT26" s="225"/>
      <c r="GU26" s="225"/>
      <c r="GV26" s="225"/>
      <c r="GW26" s="225"/>
      <c r="GX26" s="225"/>
      <c r="GY26" s="225"/>
      <c r="GZ26" s="225"/>
      <c r="HA26" s="225"/>
      <c r="HB26" s="225"/>
      <c r="HC26" s="225"/>
      <c r="HD26" s="225"/>
      <c r="HE26" s="225"/>
      <c r="HF26" s="225"/>
      <c r="HG26" s="225"/>
      <c r="HH26" s="225"/>
      <c r="HI26" s="225"/>
      <c r="HJ26" s="225"/>
      <c r="HK26" s="225"/>
      <c r="HL26" s="225"/>
      <c r="HM26" s="225"/>
      <c r="HN26" s="225"/>
      <c r="HO26" s="225"/>
      <c r="HP26" s="225"/>
      <c r="HQ26" s="225"/>
      <c r="HR26" s="225"/>
      <c r="HS26" s="225"/>
      <c r="HT26" s="225"/>
      <c r="HU26" s="225"/>
      <c r="HV26" s="225"/>
      <c r="HW26" s="225"/>
      <c r="HX26" s="225"/>
      <c r="HY26" s="225"/>
      <c r="HZ26" s="225"/>
      <c r="IA26" s="225"/>
      <c r="IB26" s="225"/>
      <c r="IC26" s="225"/>
      <c r="ID26" s="225"/>
      <c r="IE26" s="225"/>
      <c r="IF26" s="225"/>
      <c r="IG26" s="225"/>
      <c r="IH26" s="225"/>
      <c r="II26" s="225"/>
      <c r="IJ26" s="225"/>
      <c r="IK26" s="225"/>
      <c r="IL26" s="225"/>
      <c r="IM26" s="225"/>
      <c r="IN26" s="225"/>
      <c r="IO26" s="225"/>
      <c r="IP26" s="225"/>
      <c r="IQ26" s="225"/>
      <c r="IR26" s="225"/>
      <c r="IS26" s="225"/>
      <c r="IT26" s="225"/>
    </row>
    <row r="27" spans="1:254" s="295" customFormat="1" ht="30" x14ac:dyDescent="0.25">
      <c r="A27" s="291">
        <v>19</v>
      </c>
      <c r="B27" s="296" t="s">
        <v>499</v>
      </c>
      <c r="C27" s="292" t="s">
        <v>480</v>
      </c>
      <c r="D27" s="253" t="s">
        <v>500</v>
      </c>
      <c r="E27" s="253" t="s">
        <v>442</v>
      </c>
      <c r="F27" s="253" t="s">
        <v>287</v>
      </c>
      <c r="G27" s="278"/>
      <c r="H27" s="257">
        <v>5106</v>
      </c>
      <c r="I27" s="257">
        <v>5106</v>
      </c>
      <c r="J27" s="293">
        <f t="shared" si="0"/>
        <v>0</v>
      </c>
      <c r="K27" s="315">
        <f t="shared" si="1"/>
        <v>5106</v>
      </c>
      <c r="L27" s="293">
        <v>5106</v>
      </c>
      <c r="M27" s="315">
        <f t="shared" si="3"/>
        <v>0</v>
      </c>
      <c r="N27" s="291" t="s">
        <v>54</v>
      </c>
      <c r="O27" s="395" t="s">
        <v>426</v>
      </c>
      <c r="P27" s="294"/>
      <c r="Q27" s="426" t="s">
        <v>657</v>
      </c>
      <c r="R27" s="225"/>
      <c r="S27" s="225"/>
      <c r="T27" s="225"/>
      <c r="U27" s="225"/>
      <c r="V27" s="225"/>
      <c r="W27" s="225"/>
      <c r="X27" s="225"/>
      <c r="Y27" s="225"/>
      <c r="Z27" s="225"/>
      <c r="AA27" s="225"/>
      <c r="AB27" s="225"/>
      <c r="AC27" s="225"/>
      <c r="AD27" s="225"/>
      <c r="AE27" s="225"/>
      <c r="AF27" s="225"/>
      <c r="AG27" s="225"/>
      <c r="AH27" s="225"/>
      <c r="AI27" s="225"/>
      <c r="AJ27" s="225"/>
      <c r="AK27" s="225"/>
      <c r="AL27" s="225"/>
      <c r="AM27" s="225"/>
      <c r="AN27" s="225"/>
      <c r="AO27" s="225"/>
      <c r="AP27" s="225"/>
      <c r="AQ27" s="225"/>
      <c r="AR27" s="225"/>
      <c r="AS27" s="225"/>
      <c r="AT27" s="225"/>
      <c r="AU27" s="225"/>
      <c r="AV27" s="225"/>
      <c r="AW27" s="225"/>
      <c r="AX27" s="225"/>
      <c r="AY27" s="225"/>
      <c r="AZ27" s="225"/>
      <c r="BA27" s="225"/>
      <c r="BB27" s="225"/>
      <c r="BC27" s="225"/>
      <c r="BD27" s="225"/>
      <c r="BE27" s="225"/>
      <c r="BF27" s="225"/>
      <c r="BG27" s="225"/>
      <c r="BH27" s="225"/>
      <c r="BI27" s="225"/>
      <c r="BJ27" s="225"/>
      <c r="BK27" s="225"/>
      <c r="BL27" s="225"/>
      <c r="BM27" s="225"/>
      <c r="BN27" s="225"/>
      <c r="BO27" s="225"/>
      <c r="BP27" s="225"/>
      <c r="BQ27" s="225"/>
      <c r="BR27" s="225"/>
      <c r="BS27" s="225"/>
      <c r="BT27" s="225"/>
      <c r="BU27" s="225"/>
      <c r="BV27" s="225"/>
      <c r="BW27" s="225"/>
      <c r="BX27" s="225"/>
      <c r="BY27" s="225"/>
      <c r="BZ27" s="225"/>
      <c r="CA27" s="225"/>
      <c r="CB27" s="225"/>
      <c r="CC27" s="225"/>
      <c r="CD27" s="225"/>
      <c r="CE27" s="225"/>
      <c r="CF27" s="225"/>
      <c r="CG27" s="225"/>
      <c r="CH27" s="225"/>
      <c r="CI27" s="225"/>
      <c r="CJ27" s="225"/>
      <c r="CK27" s="225"/>
      <c r="CL27" s="225"/>
      <c r="CM27" s="225"/>
      <c r="CN27" s="225"/>
      <c r="CO27" s="225"/>
      <c r="CP27" s="225"/>
      <c r="CQ27" s="225"/>
      <c r="CR27" s="225"/>
      <c r="CS27" s="225"/>
      <c r="CT27" s="225"/>
      <c r="CU27" s="225"/>
      <c r="CV27" s="225"/>
      <c r="CW27" s="225"/>
      <c r="CX27" s="225"/>
      <c r="CY27" s="225"/>
      <c r="CZ27" s="225"/>
      <c r="DA27" s="225"/>
      <c r="DB27" s="225"/>
      <c r="DC27" s="225"/>
      <c r="DD27" s="225"/>
      <c r="DE27" s="225"/>
      <c r="DF27" s="225"/>
      <c r="DG27" s="225"/>
      <c r="DH27" s="225"/>
      <c r="DI27" s="225"/>
      <c r="DJ27" s="225"/>
      <c r="DK27" s="225"/>
      <c r="DL27" s="225"/>
      <c r="DM27" s="225"/>
      <c r="DN27" s="225"/>
      <c r="DO27" s="225"/>
      <c r="DP27" s="225"/>
      <c r="DQ27" s="225"/>
      <c r="DR27" s="225"/>
      <c r="DS27" s="225"/>
      <c r="DT27" s="225"/>
      <c r="DU27" s="225"/>
      <c r="DV27" s="225"/>
      <c r="DW27" s="225"/>
      <c r="DX27" s="225"/>
      <c r="DY27" s="225"/>
      <c r="DZ27" s="225"/>
      <c r="EA27" s="225"/>
      <c r="EB27" s="225"/>
      <c r="EC27" s="225"/>
      <c r="ED27" s="225"/>
      <c r="EE27" s="225"/>
      <c r="EF27" s="225"/>
      <c r="EG27" s="225"/>
      <c r="EH27" s="225"/>
      <c r="EI27" s="225"/>
      <c r="EJ27" s="225"/>
      <c r="EK27" s="225"/>
      <c r="EL27" s="225"/>
      <c r="EM27" s="225"/>
      <c r="EN27" s="225"/>
      <c r="EO27" s="225"/>
      <c r="EP27" s="225"/>
      <c r="EQ27" s="225"/>
      <c r="ER27" s="225"/>
      <c r="ES27" s="225"/>
      <c r="ET27" s="225"/>
      <c r="EU27" s="225"/>
      <c r="EV27" s="225"/>
      <c r="EW27" s="225"/>
      <c r="EX27" s="225"/>
      <c r="EY27" s="225"/>
      <c r="EZ27" s="225"/>
      <c r="FA27" s="225"/>
      <c r="FB27" s="225"/>
      <c r="FC27" s="225"/>
      <c r="FD27" s="225"/>
      <c r="FE27" s="225"/>
      <c r="FF27" s="225"/>
      <c r="FG27" s="225"/>
      <c r="FH27" s="225"/>
      <c r="FI27" s="225"/>
      <c r="FJ27" s="225"/>
      <c r="FK27" s="225"/>
      <c r="FL27" s="225"/>
      <c r="FM27" s="225"/>
      <c r="FN27" s="225"/>
      <c r="FO27" s="225"/>
      <c r="FP27" s="225"/>
      <c r="FQ27" s="225"/>
      <c r="FR27" s="225"/>
      <c r="FS27" s="225"/>
      <c r="FT27" s="225"/>
      <c r="FU27" s="225"/>
      <c r="FV27" s="225"/>
      <c r="FW27" s="225"/>
      <c r="FX27" s="225"/>
      <c r="FY27" s="225"/>
      <c r="FZ27" s="225"/>
      <c r="GA27" s="225"/>
      <c r="GB27" s="225"/>
      <c r="GC27" s="225"/>
      <c r="GD27" s="225"/>
      <c r="GE27" s="225"/>
      <c r="GF27" s="225"/>
      <c r="GG27" s="225"/>
      <c r="GH27" s="225"/>
      <c r="GI27" s="225"/>
      <c r="GJ27" s="225"/>
      <c r="GK27" s="225"/>
      <c r="GL27" s="225"/>
      <c r="GM27" s="225"/>
      <c r="GN27" s="225"/>
      <c r="GO27" s="225"/>
      <c r="GP27" s="225"/>
      <c r="GQ27" s="225"/>
      <c r="GR27" s="225"/>
      <c r="GS27" s="225"/>
      <c r="GT27" s="225"/>
      <c r="GU27" s="225"/>
      <c r="GV27" s="225"/>
      <c r="GW27" s="225"/>
      <c r="GX27" s="225"/>
      <c r="GY27" s="225"/>
      <c r="GZ27" s="225"/>
      <c r="HA27" s="225"/>
      <c r="HB27" s="225"/>
      <c r="HC27" s="225"/>
      <c r="HD27" s="225"/>
      <c r="HE27" s="225"/>
      <c r="HF27" s="225"/>
      <c r="HG27" s="225"/>
      <c r="HH27" s="225"/>
      <c r="HI27" s="225"/>
      <c r="HJ27" s="225"/>
      <c r="HK27" s="225"/>
      <c r="HL27" s="225"/>
      <c r="HM27" s="225"/>
      <c r="HN27" s="225"/>
      <c r="HO27" s="225"/>
      <c r="HP27" s="225"/>
      <c r="HQ27" s="225"/>
      <c r="HR27" s="225"/>
      <c r="HS27" s="225"/>
      <c r="HT27" s="225"/>
      <c r="HU27" s="225"/>
      <c r="HV27" s="225"/>
      <c r="HW27" s="225"/>
      <c r="HX27" s="225"/>
      <c r="HY27" s="225"/>
      <c r="HZ27" s="225"/>
      <c r="IA27" s="225"/>
      <c r="IB27" s="225"/>
      <c r="IC27" s="225"/>
      <c r="ID27" s="225"/>
      <c r="IE27" s="225"/>
      <c r="IF27" s="225"/>
      <c r="IG27" s="225"/>
      <c r="IH27" s="225"/>
      <c r="II27" s="225"/>
      <c r="IJ27" s="225"/>
      <c r="IK27" s="225"/>
      <c r="IL27" s="225"/>
      <c r="IM27" s="225"/>
      <c r="IN27" s="225"/>
      <c r="IO27" s="225"/>
      <c r="IP27" s="225"/>
      <c r="IQ27" s="225"/>
      <c r="IR27" s="225"/>
      <c r="IS27" s="225"/>
      <c r="IT27" s="225"/>
    </row>
    <row r="28" spans="1:254" s="295" customFormat="1" ht="30" x14ac:dyDescent="0.25">
      <c r="A28" s="291">
        <v>20</v>
      </c>
      <c r="B28" s="296" t="s">
        <v>483</v>
      </c>
      <c r="C28" s="292" t="s">
        <v>480</v>
      </c>
      <c r="D28" s="253" t="s">
        <v>500</v>
      </c>
      <c r="E28" s="253" t="s">
        <v>442</v>
      </c>
      <c r="F28" s="253" t="s">
        <v>287</v>
      </c>
      <c r="G28" s="278">
        <v>300</v>
      </c>
      <c r="H28" s="257">
        <v>569</v>
      </c>
      <c r="I28" s="257">
        <v>569</v>
      </c>
      <c r="J28" s="293">
        <f t="shared" si="0"/>
        <v>0</v>
      </c>
      <c r="K28" s="315">
        <f t="shared" si="1"/>
        <v>269</v>
      </c>
      <c r="L28" s="293">
        <v>269</v>
      </c>
      <c r="M28" s="315">
        <f t="shared" si="3"/>
        <v>0</v>
      </c>
      <c r="N28" s="291" t="s">
        <v>54</v>
      </c>
      <c r="O28" s="395" t="s">
        <v>426</v>
      </c>
      <c r="P28" s="294"/>
      <c r="Q28" s="426" t="s">
        <v>658</v>
      </c>
      <c r="R28" s="225"/>
      <c r="S28" s="225"/>
      <c r="T28" s="225"/>
      <c r="U28" s="225"/>
      <c r="V28" s="225"/>
      <c r="W28" s="225"/>
      <c r="X28" s="225"/>
      <c r="Y28" s="225"/>
      <c r="Z28" s="225"/>
      <c r="AA28" s="225"/>
      <c r="AB28" s="225"/>
      <c r="AC28" s="225"/>
      <c r="AD28" s="225"/>
      <c r="AE28" s="225"/>
      <c r="AF28" s="225"/>
      <c r="AG28" s="225"/>
      <c r="AH28" s="225"/>
      <c r="AI28" s="225"/>
      <c r="AJ28" s="225"/>
      <c r="AK28" s="225"/>
      <c r="AL28" s="225"/>
      <c r="AM28" s="225"/>
      <c r="AN28" s="225"/>
      <c r="AO28" s="225"/>
      <c r="AP28" s="225"/>
      <c r="AQ28" s="225"/>
      <c r="AR28" s="225"/>
      <c r="AS28" s="225"/>
      <c r="AT28" s="225"/>
      <c r="AU28" s="225"/>
      <c r="AV28" s="225"/>
      <c r="AW28" s="225"/>
      <c r="AX28" s="225"/>
      <c r="AY28" s="225"/>
      <c r="AZ28" s="225"/>
      <c r="BA28" s="225"/>
      <c r="BB28" s="225"/>
      <c r="BC28" s="225"/>
      <c r="BD28" s="225"/>
      <c r="BE28" s="225"/>
      <c r="BF28" s="225"/>
      <c r="BG28" s="225"/>
      <c r="BH28" s="225"/>
      <c r="BI28" s="225"/>
      <c r="BJ28" s="225"/>
      <c r="BK28" s="225"/>
      <c r="BL28" s="225"/>
      <c r="BM28" s="225"/>
      <c r="BN28" s="225"/>
      <c r="BO28" s="225"/>
      <c r="BP28" s="225"/>
      <c r="BQ28" s="225"/>
      <c r="BR28" s="225"/>
      <c r="BS28" s="225"/>
      <c r="BT28" s="225"/>
      <c r="BU28" s="225"/>
      <c r="BV28" s="225"/>
      <c r="BW28" s="225"/>
      <c r="BX28" s="225"/>
      <c r="BY28" s="225"/>
      <c r="BZ28" s="225"/>
      <c r="CA28" s="225"/>
      <c r="CB28" s="225"/>
      <c r="CC28" s="225"/>
      <c r="CD28" s="225"/>
      <c r="CE28" s="225"/>
      <c r="CF28" s="225"/>
      <c r="CG28" s="225"/>
      <c r="CH28" s="225"/>
      <c r="CI28" s="225"/>
      <c r="CJ28" s="225"/>
      <c r="CK28" s="225"/>
      <c r="CL28" s="225"/>
      <c r="CM28" s="225"/>
      <c r="CN28" s="225"/>
      <c r="CO28" s="225"/>
      <c r="CP28" s="225"/>
      <c r="CQ28" s="225"/>
      <c r="CR28" s="225"/>
      <c r="CS28" s="225"/>
      <c r="CT28" s="225"/>
      <c r="CU28" s="225"/>
      <c r="CV28" s="225"/>
      <c r="CW28" s="225"/>
      <c r="CX28" s="225"/>
      <c r="CY28" s="225"/>
      <c r="CZ28" s="225"/>
      <c r="DA28" s="225"/>
      <c r="DB28" s="225"/>
      <c r="DC28" s="225"/>
      <c r="DD28" s="225"/>
      <c r="DE28" s="225"/>
      <c r="DF28" s="225"/>
      <c r="DG28" s="225"/>
      <c r="DH28" s="225"/>
      <c r="DI28" s="225"/>
      <c r="DJ28" s="225"/>
      <c r="DK28" s="225"/>
      <c r="DL28" s="225"/>
      <c r="DM28" s="225"/>
      <c r="DN28" s="225"/>
      <c r="DO28" s="225"/>
      <c r="DP28" s="225"/>
      <c r="DQ28" s="225"/>
      <c r="DR28" s="225"/>
      <c r="DS28" s="225"/>
      <c r="DT28" s="225"/>
      <c r="DU28" s="225"/>
      <c r="DV28" s="225"/>
      <c r="DW28" s="225"/>
      <c r="DX28" s="225"/>
      <c r="DY28" s="225"/>
      <c r="DZ28" s="225"/>
      <c r="EA28" s="225"/>
      <c r="EB28" s="225"/>
      <c r="EC28" s="225"/>
      <c r="ED28" s="225"/>
      <c r="EE28" s="225"/>
      <c r="EF28" s="225"/>
      <c r="EG28" s="225"/>
      <c r="EH28" s="225"/>
      <c r="EI28" s="225"/>
      <c r="EJ28" s="225"/>
      <c r="EK28" s="225"/>
      <c r="EL28" s="225"/>
      <c r="EM28" s="225"/>
      <c r="EN28" s="225"/>
      <c r="EO28" s="225"/>
      <c r="EP28" s="225"/>
      <c r="EQ28" s="225"/>
      <c r="ER28" s="225"/>
      <c r="ES28" s="225"/>
      <c r="ET28" s="225"/>
      <c r="EU28" s="225"/>
      <c r="EV28" s="225"/>
      <c r="EW28" s="225"/>
      <c r="EX28" s="225"/>
      <c r="EY28" s="225"/>
      <c r="EZ28" s="225"/>
      <c r="FA28" s="225"/>
      <c r="FB28" s="225"/>
      <c r="FC28" s="225"/>
      <c r="FD28" s="225"/>
      <c r="FE28" s="225"/>
      <c r="FF28" s="225"/>
      <c r="FG28" s="225"/>
      <c r="FH28" s="225"/>
      <c r="FI28" s="225"/>
      <c r="FJ28" s="225"/>
      <c r="FK28" s="225"/>
      <c r="FL28" s="225"/>
      <c r="FM28" s="225"/>
      <c r="FN28" s="225"/>
      <c r="FO28" s="225"/>
      <c r="FP28" s="225"/>
      <c r="FQ28" s="225"/>
      <c r="FR28" s="225"/>
      <c r="FS28" s="225"/>
      <c r="FT28" s="225"/>
      <c r="FU28" s="225"/>
      <c r="FV28" s="225"/>
      <c r="FW28" s="225"/>
      <c r="FX28" s="225"/>
      <c r="FY28" s="225"/>
      <c r="FZ28" s="225"/>
      <c r="GA28" s="225"/>
      <c r="GB28" s="225"/>
      <c r="GC28" s="225"/>
      <c r="GD28" s="225"/>
      <c r="GE28" s="225"/>
      <c r="GF28" s="225"/>
      <c r="GG28" s="225"/>
      <c r="GH28" s="225"/>
      <c r="GI28" s="225"/>
      <c r="GJ28" s="225"/>
      <c r="GK28" s="225"/>
      <c r="GL28" s="225"/>
      <c r="GM28" s="225"/>
      <c r="GN28" s="225"/>
      <c r="GO28" s="225"/>
      <c r="GP28" s="225"/>
      <c r="GQ28" s="225"/>
      <c r="GR28" s="225"/>
      <c r="GS28" s="225"/>
      <c r="GT28" s="225"/>
      <c r="GU28" s="225"/>
      <c r="GV28" s="225"/>
      <c r="GW28" s="225"/>
      <c r="GX28" s="225"/>
      <c r="GY28" s="225"/>
      <c r="GZ28" s="225"/>
      <c r="HA28" s="225"/>
      <c r="HB28" s="225"/>
      <c r="HC28" s="225"/>
      <c r="HD28" s="225"/>
      <c r="HE28" s="225"/>
      <c r="HF28" s="225"/>
      <c r="HG28" s="225"/>
      <c r="HH28" s="225"/>
      <c r="HI28" s="225"/>
      <c r="HJ28" s="225"/>
      <c r="HK28" s="225"/>
      <c r="HL28" s="225"/>
      <c r="HM28" s="225"/>
      <c r="HN28" s="225"/>
      <c r="HO28" s="225"/>
      <c r="HP28" s="225"/>
      <c r="HQ28" s="225"/>
      <c r="HR28" s="225"/>
      <c r="HS28" s="225"/>
      <c r="HT28" s="225"/>
      <c r="HU28" s="225"/>
      <c r="HV28" s="225"/>
      <c r="HW28" s="225"/>
      <c r="HX28" s="225"/>
      <c r="HY28" s="225"/>
      <c r="HZ28" s="225"/>
      <c r="IA28" s="225"/>
      <c r="IB28" s="225"/>
      <c r="IC28" s="225"/>
      <c r="ID28" s="225"/>
      <c r="IE28" s="225"/>
      <c r="IF28" s="225"/>
      <c r="IG28" s="225"/>
      <c r="IH28" s="225"/>
      <c r="II28" s="225"/>
      <c r="IJ28" s="225"/>
      <c r="IK28" s="225"/>
      <c r="IL28" s="225"/>
      <c r="IM28" s="225"/>
      <c r="IN28" s="225"/>
      <c r="IO28" s="225"/>
      <c r="IP28" s="225"/>
      <c r="IQ28" s="225"/>
      <c r="IR28" s="225"/>
      <c r="IS28" s="225"/>
      <c r="IT28" s="225"/>
    </row>
    <row r="29" spans="1:254" s="295" customFormat="1" ht="30" x14ac:dyDescent="0.25">
      <c r="A29" s="291">
        <v>21</v>
      </c>
      <c r="B29" s="296" t="s">
        <v>501</v>
      </c>
      <c r="C29" s="292" t="s">
        <v>480</v>
      </c>
      <c r="D29" s="253" t="s">
        <v>502</v>
      </c>
      <c r="E29" s="253" t="s">
        <v>442</v>
      </c>
      <c r="F29" s="253" t="s">
        <v>287</v>
      </c>
      <c r="G29" s="278"/>
      <c r="H29" s="257">
        <v>22894</v>
      </c>
      <c r="I29" s="257">
        <v>22894</v>
      </c>
      <c r="J29" s="293">
        <f t="shared" si="0"/>
        <v>0</v>
      </c>
      <c r="K29" s="315">
        <f t="shared" si="1"/>
        <v>22894</v>
      </c>
      <c r="L29" s="293">
        <v>22894</v>
      </c>
      <c r="M29" s="315">
        <f t="shared" si="3"/>
        <v>0</v>
      </c>
      <c r="N29" s="291" t="s">
        <v>54</v>
      </c>
      <c r="O29" s="395" t="s">
        <v>426</v>
      </c>
      <c r="P29" s="294"/>
      <c r="Q29" s="426" t="s">
        <v>649</v>
      </c>
      <c r="R29" s="225"/>
      <c r="S29" s="225"/>
      <c r="T29" s="225"/>
      <c r="U29" s="225"/>
      <c r="V29" s="225"/>
      <c r="W29" s="225"/>
      <c r="X29" s="225"/>
      <c r="Y29" s="225"/>
      <c r="Z29" s="225"/>
      <c r="AA29" s="225"/>
      <c r="AB29" s="225"/>
      <c r="AC29" s="225"/>
      <c r="AD29" s="225"/>
      <c r="AE29" s="225"/>
      <c r="AF29" s="225"/>
      <c r="AG29" s="225"/>
      <c r="AH29" s="225"/>
      <c r="AI29" s="225"/>
      <c r="AJ29" s="225"/>
      <c r="AK29" s="225"/>
      <c r="AL29" s="225"/>
      <c r="AM29" s="225"/>
      <c r="AN29" s="225"/>
      <c r="AO29" s="225"/>
      <c r="AP29" s="225"/>
      <c r="AQ29" s="225"/>
      <c r="AR29" s="225"/>
      <c r="AS29" s="225"/>
      <c r="AT29" s="225"/>
      <c r="AU29" s="225"/>
      <c r="AV29" s="225"/>
      <c r="AW29" s="225"/>
      <c r="AX29" s="225"/>
      <c r="AY29" s="225"/>
      <c r="AZ29" s="225"/>
      <c r="BA29" s="225"/>
      <c r="BB29" s="225"/>
      <c r="BC29" s="225"/>
      <c r="BD29" s="225"/>
      <c r="BE29" s="225"/>
      <c r="BF29" s="225"/>
      <c r="BG29" s="225"/>
      <c r="BH29" s="225"/>
      <c r="BI29" s="225"/>
      <c r="BJ29" s="225"/>
      <c r="BK29" s="225"/>
      <c r="BL29" s="225"/>
      <c r="BM29" s="225"/>
      <c r="BN29" s="225"/>
      <c r="BO29" s="225"/>
      <c r="BP29" s="225"/>
      <c r="BQ29" s="225"/>
      <c r="BR29" s="225"/>
      <c r="BS29" s="225"/>
      <c r="BT29" s="225"/>
      <c r="BU29" s="225"/>
      <c r="BV29" s="225"/>
      <c r="BW29" s="225"/>
      <c r="BX29" s="225"/>
      <c r="BY29" s="225"/>
      <c r="BZ29" s="225"/>
      <c r="CA29" s="225"/>
      <c r="CB29" s="225"/>
      <c r="CC29" s="225"/>
      <c r="CD29" s="225"/>
      <c r="CE29" s="225"/>
      <c r="CF29" s="225"/>
      <c r="CG29" s="225"/>
      <c r="CH29" s="225"/>
      <c r="CI29" s="225"/>
      <c r="CJ29" s="225"/>
      <c r="CK29" s="225"/>
      <c r="CL29" s="225"/>
      <c r="CM29" s="225"/>
      <c r="CN29" s="225"/>
      <c r="CO29" s="225"/>
      <c r="CP29" s="225"/>
      <c r="CQ29" s="225"/>
      <c r="CR29" s="225"/>
      <c r="CS29" s="225"/>
      <c r="CT29" s="225"/>
      <c r="CU29" s="225"/>
      <c r="CV29" s="225"/>
      <c r="CW29" s="225"/>
      <c r="CX29" s="225"/>
      <c r="CY29" s="225"/>
      <c r="CZ29" s="225"/>
      <c r="DA29" s="225"/>
      <c r="DB29" s="225"/>
      <c r="DC29" s="225"/>
      <c r="DD29" s="225"/>
      <c r="DE29" s="225"/>
      <c r="DF29" s="225"/>
      <c r="DG29" s="225"/>
      <c r="DH29" s="225"/>
      <c r="DI29" s="225"/>
      <c r="DJ29" s="225"/>
      <c r="DK29" s="225"/>
      <c r="DL29" s="225"/>
      <c r="DM29" s="225"/>
      <c r="DN29" s="225"/>
      <c r="DO29" s="225"/>
      <c r="DP29" s="225"/>
      <c r="DQ29" s="225"/>
      <c r="DR29" s="225"/>
      <c r="DS29" s="225"/>
      <c r="DT29" s="225"/>
      <c r="DU29" s="225"/>
      <c r="DV29" s="225"/>
      <c r="DW29" s="225"/>
      <c r="DX29" s="225"/>
      <c r="DY29" s="225"/>
      <c r="DZ29" s="225"/>
      <c r="EA29" s="225"/>
      <c r="EB29" s="225"/>
      <c r="EC29" s="225"/>
      <c r="ED29" s="225"/>
      <c r="EE29" s="225"/>
      <c r="EF29" s="225"/>
      <c r="EG29" s="225"/>
      <c r="EH29" s="225"/>
      <c r="EI29" s="225"/>
      <c r="EJ29" s="225"/>
      <c r="EK29" s="225"/>
      <c r="EL29" s="225"/>
      <c r="EM29" s="225"/>
      <c r="EN29" s="225"/>
      <c r="EO29" s="225"/>
      <c r="EP29" s="225"/>
      <c r="EQ29" s="225"/>
      <c r="ER29" s="225"/>
      <c r="ES29" s="225"/>
      <c r="ET29" s="225"/>
      <c r="EU29" s="225"/>
      <c r="EV29" s="225"/>
      <c r="EW29" s="225"/>
      <c r="EX29" s="225"/>
      <c r="EY29" s="225"/>
      <c r="EZ29" s="225"/>
      <c r="FA29" s="225"/>
      <c r="FB29" s="225"/>
      <c r="FC29" s="225"/>
      <c r="FD29" s="225"/>
      <c r="FE29" s="225"/>
      <c r="FF29" s="225"/>
      <c r="FG29" s="225"/>
      <c r="FH29" s="225"/>
      <c r="FI29" s="225"/>
      <c r="FJ29" s="225"/>
      <c r="FK29" s="225"/>
      <c r="FL29" s="225"/>
      <c r="FM29" s="225"/>
      <c r="FN29" s="225"/>
      <c r="FO29" s="225"/>
      <c r="FP29" s="225"/>
      <c r="FQ29" s="225"/>
      <c r="FR29" s="225"/>
      <c r="FS29" s="225"/>
      <c r="FT29" s="225"/>
      <c r="FU29" s="225"/>
      <c r="FV29" s="225"/>
      <c r="FW29" s="225"/>
      <c r="FX29" s="225"/>
      <c r="FY29" s="225"/>
      <c r="FZ29" s="225"/>
      <c r="GA29" s="225"/>
      <c r="GB29" s="225"/>
      <c r="GC29" s="225"/>
      <c r="GD29" s="225"/>
      <c r="GE29" s="225"/>
      <c r="GF29" s="225"/>
      <c r="GG29" s="225"/>
      <c r="GH29" s="225"/>
      <c r="GI29" s="225"/>
      <c r="GJ29" s="225"/>
      <c r="GK29" s="225"/>
      <c r="GL29" s="225"/>
      <c r="GM29" s="225"/>
      <c r="GN29" s="225"/>
      <c r="GO29" s="225"/>
      <c r="GP29" s="225"/>
      <c r="GQ29" s="225"/>
      <c r="GR29" s="225"/>
      <c r="GS29" s="225"/>
      <c r="GT29" s="225"/>
      <c r="GU29" s="225"/>
      <c r="GV29" s="225"/>
      <c r="GW29" s="225"/>
      <c r="GX29" s="225"/>
      <c r="GY29" s="225"/>
      <c r="GZ29" s="225"/>
      <c r="HA29" s="225"/>
      <c r="HB29" s="225"/>
      <c r="HC29" s="225"/>
      <c r="HD29" s="225"/>
      <c r="HE29" s="225"/>
      <c r="HF29" s="225"/>
      <c r="HG29" s="225"/>
      <c r="HH29" s="225"/>
      <c r="HI29" s="225"/>
      <c r="HJ29" s="225"/>
      <c r="HK29" s="225"/>
      <c r="HL29" s="225"/>
      <c r="HM29" s="225"/>
      <c r="HN29" s="225"/>
      <c r="HO29" s="225"/>
      <c r="HP29" s="225"/>
      <c r="HQ29" s="225"/>
      <c r="HR29" s="225"/>
      <c r="HS29" s="225"/>
      <c r="HT29" s="225"/>
      <c r="HU29" s="225"/>
      <c r="HV29" s="225"/>
      <c r="HW29" s="225"/>
      <c r="HX29" s="225"/>
      <c r="HY29" s="225"/>
      <c r="HZ29" s="225"/>
      <c r="IA29" s="225"/>
      <c r="IB29" s="225"/>
      <c r="IC29" s="225"/>
      <c r="ID29" s="225"/>
      <c r="IE29" s="225"/>
      <c r="IF29" s="225"/>
      <c r="IG29" s="225"/>
      <c r="IH29" s="225"/>
      <c r="II29" s="225"/>
      <c r="IJ29" s="225"/>
      <c r="IK29" s="225"/>
      <c r="IL29" s="225"/>
      <c r="IM29" s="225"/>
      <c r="IN29" s="225"/>
      <c r="IO29" s="225"/>
      <c r="IP29" s="225"/>
      <c r="IQ29" s="225"/>
      <c r="IR29" s="225"/>
      <c r="IS29" s="225"/>
      <c r="IT29" s="225"/>
    </row>
    <row r="30" spans="1:254" s="295" customFormat="1" x14ac:dyDescent="0.25">
      <c r="A30" s="291">
        <v>22</v>
      </c>
      <c r="B30" s="296" t="s">
        <v>503</v>
      </c>
      <c r="C30" s="292" t="s">
        <v>480</v>
      </c>
      <c r="D30" s="253" t="s">
        <v>477</v>
      </c>
      <c r="E30" s="253" t="s">
        <v>442</v>
      </c>
      <c r="F30" s="253" t="s">
        <v>287</v>
      </c>
      <c r="G30" s="278">
        <v>454</v>
      </c>
      <c r="H30" s="257">
        <v>454</v>
      </c>
      <c r="I30" s="257">
        <v>454</v>
      </c>
      <c r="J30" s="293">
        <f t="shared" si="0"/>
        <v>0</v>
      </c>
      <c r="K30" s="315">
        <f t="shared" si="1"/>
        <v>0</v>
      </c>
      <c r="L30" s="293">
        <v>0</v>
      </c>
      <c r="M30" s="315">
        <f t="shared" si="3"/>
        <v>0</v>
      </c>
      <c r="N30" s="291" t="s">
        <v>54</v>
      </c>
      <c r="O30" s="338"/>
      <c r="P30" s="294"/>
      <c r="Q30" s="395"/>
      <c r="R30" s="225"/>
      <c r="S30" s="225"/>
      <c r="T30" s="225"/>
      <c r="U30" s="225"/>
      <c r="V30" s="225"/>
      <c r="W30" s="225"/>
      <c r="X30" s="225"/>
      <c r="Y30" s="225"/>
      <c r="Z30" s="225"/>
      <c r="AA30" s="225"/>
      <c r="AB30" s="225"/>
      <c r="AC30" s="225"/>
      <c r="AD30" s="225"/>
      <c r="AE30" s="225"/>
      <c r="AF30" s="225"/>
      <c r="AG30" s="225"/>
      <c r="AH30" s="225"/>
      <c r="AI30" s="225"/>
      <c r="AJ30" s="225"/>
      <c r="AK30" s="225"/>
      <c r="AL30" s="225"/>
      <c r="AM30" s="225"/>
      <c r="AN30" s="225"/>
      <c r="AO30" s="225"/>
      <c r="AP30" s="225"/>
      <c r="AQ30" s="225"/>
      <c r="AR30" s="225"/>
      <c r="AS30" s="225"/>
      <c r="AT30" s="225"/>
      <c r="AU30" s="225"/>
      <c r="AV30" s="225"/>
      <c r="AW30" s="225"/>
      <c r="AX30" s="225"/>
      <c r="AY30" s="225"/>
      <c r="AZ30" s="225"/>
      <c r="BA30" s="225"/>
      <c r="BB30" s="225"/>
      <c r="BC30" s="225"/>
      <c r="BD30" s="225"/>
      <c r="BE30" s="225"/>
      <c r="BF30" s="225"/>
      <c r="BG30" s="225"/>
      <c r="BH30" s="225"/>
      <c r="BI30" s="225"/>
      <c r="BJ30" s="225"/>
      <c r="BK30" s="225"/>
      <c r="BL30" s="225"/>
      <c r="BM30" s="225"/>
      <c r="BN30" s="225"/>
      <c r="BO30" s="225"/>
      <c r="BP30" s="225"/>
      <c r="BQ30" s="225"/>
      <c r="BR30" s="225"/>
      <c r="BS30" s="225"/>
      <c r="BT30" s="225"/>
      <c r="BU30" s="225"/>
      <c r="BV30" s="225"/>
      <c r="BW30" s="225"/>
      <c r="BX30" s="225"/>
      <c r="BY30" s="225"/>
      <c r="BZ30" s="225"/>
      <c r="CA30" s="225"/>
      <c r="CB30" s="225"/>
      <c r="CC30" s="225"/>
      <c r="CD30" s="225"/>
      <c r="CE30" s="225"/>
      <c r="CF30" s="225"/>
      <c r="CG30" s="225"/>
      <c r="CH30" s="225"/>
      <c r="CI30" s="225"/>
      <c r="CJ30" s="225"/>
      <c r="CK30" s="225"/>
      <c r="CL30" s="225"/>
      <c r="CM30" s="225"/>
      <c r="CN30" s="225"/>
      <c r="CO30" s="225"/>
      <c r="CP30" s="225"/>
      <c r="CQ30" s="225"/>
      <c r="CR30" s="225"/>
      <c r="CS30" s="225"/>
      <c r="CT30" s="225"/>
      <c r="CU30" s="225"/>
      <c r="CV30" s="225"/>
      <c r="CW30" s="225"/>
      <c r="CX30" s="225"/>
      <c r="CY30" s="225"/>
      <c r="CZ30" s="225"/>
      <c r="DA30" s="225"/>
      <c r="DB30" s="225"/>
      <c r="DC30" s="225"/>
      <c r="DD30" s="225"/>
      <c r="DE30" s="225"/>
      <c r="DF30" s="225"/>
      <c r="DG30" s="225"/>
      <c r="DH30" s="225"/>
      <c r="DI30" s="225"/>
      <c r="DJ30" s="225"/>
      <c r="DK30" s="225"/>
      <c r="DL30" s="225"/>
      <c r="DM30" s="225"/>
      <c r="DN30" s="225"/>
      <c r="DO30" s="225"/>
      <c r="DP30" s="225"/>
      <c r="DQ30" s="225"/>
      <c r="DR30" s="225"/>
      <c r="DS30" s="225"/>
      <c r="DT30" s="225"/>
      <c r="DU30" s="225"/>
      <c r="DV30" s="225"/>
      <c r="DW30" s="225"/>
      <c r="DX30" s="225"/>
      <c r="DY30" s="225"/>
      <c r="DZ30" s="225"/>
      <c r="EA30" s="225"/>
      <c r="EB30" s="225"/>
      <c r="EC30" s="225"/>
      <c r="ED30" s="225"/>
      <c r="EE30" s="225"/>
      <c r="EF30" s="225"/>
      <c r="EG30" s="225"/>
      <c r="EH30" s="225"/>
      <c r="EI30" s="225"/>
      <c r="EJ30" s="225"/>
      <c r="EK30" s="225"/>
      <c r="EL30" s="225"/>
      <c r="EM30" s="225"/>
      <c r="EN30" s="225"/>
      <c r="EO30" s="225"/>
      <c r="EP30" s="225"/>
      <c r="EQ30" s="225"/>
      <c r="ER30" s="225"/>
      <c r="ES30" s="225"/>
      <c r="ET30" s="225"/>
      <c r="EU30" s="225"/>
      <c r="EV30" s="225"/>
      <c r="EW30" s="225"/>
      <c r="EX30" s="225"/>
      <c r="EY30" s="225"/>
      <c r="EZ30" s="225"/>
      <c r="FA30" s="225"/>
      <c r="FB30" s="225"/>
      <c r="FC30" s="225"/>
      <c r="FD30" s="225"/>
      <c r="FE30" s="225"/>
      <c r="FF30" s="225"/>
      <c r="FG30" s="225"/>
      <c r="FH30" s="225"/>
      <c r="FI30" s="225"/>
      <c r="FJ30" s="225"/>
      <c r="FK30" s="225"/>
      <c r="FL30" s="225"/>
      <c r="FM30" s="225"/>
      <c r="FN30" s="225"/>
      <c r="FO30" s="225"/>
      <c r="FP30" s="225"/>
      <c r="FQ30" s="225"/>
      <c r="FR30" s="225"/>
      <c r="FS30" s="225"/>
      <c r="FT30" s="225"/>
      <c r="FU30" s="225"/>
      <c r="FV30" s="225"/>
      <c r="FW30" s="225"/>
      <c r="FX30" s="225"/>
      <c r="FY30" s="225"/>
      <c r="FZ30" s="225"/>
      <c r="GA30" s="225"/>
      <c r="GB30" s="225"/>
      <c r="GC30" s="225"/>
      <c r="GD30" s="225"/>
      <c r="GE30" s="225"/>
      <c r="GF30" s="225"/>
      <c r="GG30" s="225"/>
      <c r="GH30" s="225"/>
      <c r="GI30" s="225"/>
      <c r="GJ30" s="225"/>
      <c r="GK30" s="225"/>
      <c r="GL30" s="225"/>
      <c r="GM30" s="225"/>
      <c r="GN30" s="225"/>
      <c r="GO30" s="225"/>
      <c r="GP30" s="225"/>
      <c r="GQ30" s="225"/>
      <c r="GR30" s="225"/>
      <c r="GS30" s="225"/>
      <c r="GT30" s="225"/>
      <c r="GU30" s="225"/>
      <c r="GV30" s="225"/>
      <c r="GW30" s="225"/>
      <c r="GX30" s="225"/>
      <c r="GY30" s="225"/>
      <c r="GZ30" s="225"/>
      <c r="HA30" s="225"/>
      <c r="HB30" s="225"/>
      <c r="HC30" s="225"/>
      <c r="HD30" s="225"/>
      <c r="HE30" s="225"/>
      <c r="HF30" s="225"/>
      <c r="HG30" s="225"/>
      <c r="HH30" s="225"/>
      <c r="HI30" s="225"/>
      <c r="HJ30" s="225"/>
      <c r="HK30" s="225"/>
      <c r="HL30" s="225"/>
      <c r="HM30" s="225"/>
      <c r="HN30" s="225"/>
      <c r="HO30" s="225"/>
      <c r="HP30" s="225"/>
      <c r="HQ30" s="225"/>
      <c r="HR30" s="225"/>
      <c r="HS30" s="225"/>
      <c r="HT30" s="225"/>
      <c r="HU30" s="225"/>
      <c r="HV30" s="225"/>
      <c r="HW30" s="225"/>
      <c r="HX30" s="225"/>
      <c r="HY30" s="225"/>
      <c r="HZ30" s="225"/>
      <c r="IA30" s="225"/>
      <c r="IB30" s="225"/>
      <c r="IC30" s="225"/>
      <c r="ID30" s="225"/>
      <c r="IE30" s="225"/>
      <c r="IF30" s="225"/>
      <c r="IG30" s="225"/>
      <c r="IH30" s="225"/>
      <c r="II30" s="225"/>
      <c r="IJ30" s="225"/>
      <c r="IK30" s="225"/>
      <c r="IL30" s="225"/>
      <c r="IM30" s="225"/>
      <c r="IN30" s="225"/>
      <c r="IO30" s="225"/>
      <c r="IP30" s="225"/>
      <c r="IQ30" s="225"/>
      <c r="IR30" s="225"/>
      <c r="IS30" s="225"/>
      <c r="IT30" s="225"/>
    </row>
    <row r="31" spans="1:254" s="295" customFormat="1" ht="30" x14ac:dyDescent="0.25">
      <c r="A31" s="291">
        <v>23</v>
      </c>
      <c r="B31" s="296" t="s">
        <v>485</v>
      </c>
      <c r="C31" s="292" t="s">
        <v>480</v>
      </c>
      <c r="D31" s="253" t="s">
        <v>477</v>
      </c>
      <c r="E31" s="253" t="s">
        <v>442</v>
      </c>
      <c r="F31" s="253" t="s">
        <v>287</v>
      </c>
      <c r="G31" s="278"/>
      <c r="H31" s="257">
        <v>14459</v>
      </c>
      <c r="I31" s="257">
        <v>14459</v>
      </c>
      <c r="J31" s="293">
        <f t="shared" si="0"/>
        <v>0</v>
      </c>
      <c r="K31" s="315">
        <f t="shared" si="1"/>
        <v>14459</v>
      </c>
      <c r="L31" s="293">
        <v>14459</v>
      </c>
      <c r="M31" s="315">
        <f t="shared" si="3"/>
        <v>0</v>
      </c>
      <c r="N31" s="291" t="s">
        <v>54</v>
      </c>
      <c r="O31" s="395" t="s">
        <v>426</v>
      </c>
      <c r="P31" s="294"/>
      <c r="Q31" s="426" t="s">
        <v>659</v>
      </c>
      <c r="R31" s="225"/>
      <c r="S31" s="225"/>
      <c r="T31" s="225"/>
      <c r="U31" s="225"/>
      <c r="V31" s="225"/>
      <c r="W31" s="225"/>
      <c r="X31" s="225"/>
      <c r="Y31" s="225"/>
      <c r="Z31" s="225"/>
      <c r="AA31" s="225"/>
      <c r="AB31" s="225"/>
      <c r="AC31" s="225"/>
      <c r="AD31" s="225"/>
      <c r="AE31" s="225"/>
      <c r="AF31" s="225"/>
      <c r="AG31" s="225"/>
      <c r="AH31" s="225"/>
      <c r="AI31" s="225"/>
      <c r="AJ31" s="225"/>
      <c r="AK31" s="225"/>
      <c r="AL31" s="225"/>
      <c r="AM31" s="225"/>
      <c r="AN31" s="225"/>
      <c r="AO31" s="225"/>
      <c r="AP31" s="225"/>
      <c r="AQ31" s="225"/>
      <c r="AR31" s="225"/>
      <c r="AS31" s="225"/>
      <c r="AT31" s="225"/>
      <c r="AU31" s="225"/>
      <c r="AV31" s="225"/>
      <c r="AW31" s="225"/>
      <c r="AX31" s="225"/>
      <c r="AY31" s="225"/>
      <c r="AZ31" s="225"/>
      <c r="BA31" s="225"/>
      <c r="BB31" s="225"/>
      <c r="BC31" s="225"/>
      <c r="BD31" s="225"/>
      <c r="BE31" s="225"/>
      <c r="BF31" s="225"/>
      <c r="BG31" s="225"/>
      <c r="BH31" s="225"/>
      <c r="BI31" s="225"/>
      <c r="BJ31" s="225"/>
      <c r="BK31" s="225"/>
      <c r="BL31" s="225"/>
      <c r="BM31" s="225"/>
      <c r="BN31" s="225"/>
      <c r="BO31" s="225"/>
      <c r="BP31" s="225"/>
      <c r="BQ31" s="225"/>
      <c r="BR31" s="225"/>
      <c r="BS31" s="225"/>
      <c r="BT31" s="225"/>
      <c r="BU31" s="225"/>
      <c r="BV31" s="225"/>
      <c r="BW31" s="225"/>
      <c r="BX31" s="225"/>
      <c r="BY31" s="225"/>
      <c r="BZ31" s="225"/>
      <c r="CA31" s="225"/>
      <c r="CB31" s="225"/>
      <c r="CC31" s="225"/>
      <c r="CD31" s="225"/>
      <c r="CE31" s="225"/>
      <c r="CF31" s="225"/>
      <c r="CG31" s="225"/>
      <c r="CH31" s="225"/>
      <c r="CI31" s="225"/>
      <c r="CJ31" s="225"/>
      <c r="CK31" s="225"/>
      <c r="CL31" s="225"/>
      <c r="CM31" s="225"/>
      <c r="CN31" s="225"/>
      <c r="CO31" s="225"/>
      <c r="CP31" s="225"/>
      <c r="CQ31" s="225"/>
      <c r="CR31" s="225"/>
      <c r="CS31" s="225"/>
      <c r="CT31" s="225"/>
      <c r="CU31" s="225"/>
      <c r="CV31" s="225"/>
      <c r="CW31" s="225"/>
      <c r="CX31" s="225"/>
      <c r="CY31" s="225"/>
      <c r="CZ31" s="225"/>
      <c r="DA31" s="225"/>
      <c r="DB31" s="225"/>
      <c r="DC31" s="225"/>
      <c r="DD31" s="225"/>
      <c r="DE31" s="225"/>
      <c r="DF31" s="225"/>
      <c r="DG31" s="225"/>
      <c r="DH31" s="225"/>
      <c r="DI31" s="225"/>
      <c r="DJ31" s="225"/>
      <c r="DK31" s="225"/>
      <c r="DL31" s="225"/>
      <c r="DM31" s="225"/>
      <c r="DN31" s="225"/>
      <c r="DO31" s="225"/>
      <c r="DP31" s="225"/>
      <c r="DQ31" s="225"/>
      <c r="DR31" s="225"/>
      <c r="DS31" s="225"/>
      <c r="DT31" s="225"/>
      <c r="DU31" s="225"/>
      <c r="DV31" s="225"/>
      <c r="DW31" s="225"/>
      <c r="DX31" s="225"/>
      <c r="DY31" s="225"/>
      <c r="DZ31" s="225"/>
      <c r="EA31" s="225"/>
      <c r="EB31" s="225"/>
      <c r="EC31" s="225"/>
      <c r="ED31" s="225"/>
      <c r="EE31" s="225"/>
      <c r="EF31" s="225"/>
      <c r="EG31" s="225"/>
      <c r="EH31" s="225"/>
      <c r="EI31" s="225"/>
      <c r="EJ31" s="225"/>
      <c r="EK31" s="225"/>
      <c r="EL31" s="225"/>
      <c r="EM31" s="225"/>
      <c r="EN31" s="225"/>
      <c r="EO31" s="225"/>
      <c r="EP31" s="225"/>
      <c r="EQ31" s="225"/>
      <c r="ER31" s="225"/>
      <c r="ES31" s="225"/>
      <c r="ET31" s="225"/>
      <c r="EU31" s="225"/>
      <c r="EV31" s="225"/>
      <c r="EW31" s="225"/>
      <c r="EX31" s="225"/>
      <c r="EY31" s="225"/>
      <c r="EZ31" s="225"/>
      <c r="FA31" s="225"/>
      <c r="FB31" s="225"/>
      <c r="FC31" s="225"/>
      <c r="FD31" s="225"/>
      <c r="FE31" s="225"/>
      <c r="FF31" s="225"/>
      <c r="FG31" s="225"/>
      <c r="FH31" s="225"/>
      <c r="FI31" s="225"/>
      <c r="FJ31" s="225"/>
      <c r="FK31" s="225"/>
      <c r="FL31" s="225"/>
      <c r="FM31" s="225"/>
      <c r="FN31" s="225"/>
      <c r="FO31" s="225"/>
      <c r="FP31" s="225"/>
      <c r="FQ31" s="225"/>
      <c r="FR31" s="225"/>
      <c r="FS31" s="225"/>
      <c r="FT31" s="225"/>
      <c r="FU31" s="225"/>
      <c r="FV31" s="225"/>
      <c r="FW31" s="225"/>
      <c r="FX31" s="225"/>
      <c r="FY31" s="225"/>
      <c r="FZ31" s="225"/>
      <c r="GA31" s="225"/>
      <c r="GB31" s="225"/>
      <c r="GC31" s="225"/>
      <c r="GD31" s="225"/>
      <c r="GE31" s="225"/>
      <c r="GF31" s="225"/>
      <c r="GG31" s="225"/>
      <c r="GH31" s="225"/>
      <c r="GI31" s="225"/>
      <c r="GJ31" s="225"/>
      <c r="GK31" s="225"/>
      <c r="GL31" s="225"/>
      <c r="GM31" s="225"/>
      <c r="GN31" s="225"/>
      <c r="GO31" s="225"/>
      <c r="GP31" s="225"/>
      <c r="GQ31" s="225"/>
      <c r="GR31" s="225"/>
      <c r="GS31" s="225"/>
      <c r="GT31" s="225"/>
      <c r="GU31" s="225"/>
      <c r="GV31" s="225"/>
      <c r="GW31" s="225"/>
      <c r="GX31" s="225"/>
      <c r="GY31" s="225"/>
      <c r="GZ31" s="225"/>
      <c r="HA31" s="225"/>
      <c r="HB31" s="225"/>
      <c r="HC31" s="225"/>
      <c r="HD31" s="225"/>
      <c r="HE31" s="225"/>
      <c r="HF31" s="225"/>
      <c r="HG31" s="225"/>
      <c r="HH31" s="225"/>
      <c r="HI31" s="225"/>
      <c r="HJ31" s="225"/>
      <c r="HK31" s="225"/>
      <c r="HL31" s="225"/>
      <c r="HM31" s="225"/>
      <c r="HN31" s="225"/>
      <c r="HO31" s="225"/>
      <c r="HP31" s="225"/>
      <c r="HQ31" s="225"/>
      <c r="HR31" s="225"/>
      <c r="HS31" s="225"/>
      <c r="HT31" s="225"/>
      <c r="HU31" s="225"/>
      <c r="HV31" s="225"/>
      <c r="HW31" s="225"/>
      <c r="HX31" s="225"/>
      <c r="HY31" s="225"/>
      <c r="HZ31" s="225"/>
      <c r="IA31" s="225"/>
      <c r="IB31" s="225"/>
      <c r="IC31" s="225"/>
      <c r="ID31" s="225"/>
      <c r="IE31" s="225"/>
      <c r="IF31" s="225"/>
      <c r="IG31" s="225"/>
      <c r="IH31" s="225"/>
      <c r="II31" s="225"/>
      <c r="IJ31" s="225"/>
      <c r="IK31" s="225"/>
      <c r="IL31" s="225"/>
      <c r="IM31" s="225"/>
      <c r="IN31" s="225"/>
      <c r="IO31" s="225"/>
      <c r="IP31" s="225"/>
      <c r="IQ31" s="225"/>
      <c r="IR31" s="225"/>
      <c r="IS31" s="225"/>
      <c r="IT31" s="225"/>
    </row>
    <row r="32" spans="1:254" s="295" customFormat="1" x14ac:dyDescent="0.25">
      <c r="A32" s="291">
        <v>24</v>
      </c>
      <c r="B32" s="296" t="s">
        <v>484</v>
      </c>
      <c r="C32" s="292" t="s">
        <v>480</v>
      </c>
      <c r="D32" s="253" t="s">
        <v>504</v>
      </c>
      <c r="E32" s="253" t="s">
        <v>442</v>
      </c>
      <c r="F32" s="253" t="s">
        <v>482</v>
      </c>
      <c r="G32" s="278">
        <v>1620000</v>
      </c>
      <c r="H32" s="257">
        <v>1620000</v>
      </c>
      <c r="I32" s="257">
        <v>1620000</v>
      </c>
      <c r="J32" s="293">
        <f t="shared" si="0"/>
        <v>0</v>
      </c>
      <c r="K32" s="315">
        <f t="shared" si="1"/>
        <v>0</v>
      </c>
      <c r="L32" s="293">
        <v>0</v>
      </c>
      <c r="M32" s="315">
        <f t="shared" si="3"/>
        <v>0</v>
      </c>
      <c r="N32" s="291" t="s">
        <v>54</v>
      </c>
      <c r="O32" s="337"/>
      <c r="P32" s="294"/>
      <c r="Q32" s="395"/>
      <c r="R32" s="225"/>
      <c r="S32" s="225"/>
      <c r="T32" s="225"/>
      <c r="U32" s="225"/>
      <c r="V32" s="225"/>
      <c r="W32" s="225"/>
      <c r="X32" s="225"/>
      <c r="Y32" s="225"/>
      <c r="Z32" s="225"/>
      <c r="AA32" s="225"/>
      <c r="AB32" s="225"/>
      <c r="AC32" s="225"/>
      <c r="AD32" s="225"/>
      <c r="AE32" s="225"/>
      <c r="AF32" s="225"/>
      <c r="AG32" s="225"/>
      <c r="AH32" s="225"/>
      <c r="AI32" s="225"/>
      <c r="AJ32" s="225"/>
      <c r="AK32" s="225"/>
      <c r="AL32" s="225"/>
      <c r="AM32" s="225"/>
      <c r="AN32" s="225"/>
      <c r="AO32" s="225"/>
      <c r="AP32" s="225"/>
      <c r="AQ32" s="225"/>
      <c r="AR32" s="225"/>
      <c r="AS32" s="225"/>
      <c r="AT32" s="225"/>
      <c r="AU32" s="225"/>
      <c r="AV32" s="225"/>
      <c r="AW32" s="225"/>
      <c r="AX32" s="225"/>
      <c r="AY32" s="225"/>
      <c r="AZ32" s="225"/>
      <c r="BA32" s="225"/>
      <c r="BB32" s="225"/>
      <c r="BC32" s="225"/>
      <c r="BD32" s="225"/>
      <c r="BE32" s="225"/>
      <c r="BF32" s="225"/>
      <c r="BG32" s="225"/>
      <c r="BH32" s="225"/>
      <c r="BI32" s="225"/>
      <c r="BJ32" s="225"/>
      <c r="BK32" s="225"/>
      <c r="BL32" s="225"/>
      <c r="BM32" s="225"/>
      <c r="BN32" s="225"/>
      <c r="BO32" s="225"/>
      <c r="BP32" s="225"/>
      <c r="BQ32" s="225"/>
      <c r="BR32" s="225"/>
      <c r="BS32" s="225"/>
      <c r="BT32" s="225"/>
      <c r="BU32" s="225"/>
      <c r="BV32" s="225"/>
      <c r="BW32" s="225"/>
      <c r="BX32" s="225"/>
      <c r="BY32" s="225"/>
      <c r="BZ32" s="225"/>
      <c r="CA32" s="225"/>
      <c r="CB32" s="225"/>
      <c r="CC32" s="225"/>
      <c r="CD32" s="225"/>
      <c r="CE32" s="225"/>
      <c r="CF32" s="225"/>
      <c r="CG32" s="225"/>
      <c r="CH32" s="225"/>
      <c r="CI32" s="225"/>
      <c r="CJ32" s="225"/>
      <c r="CK32" s="225"/>
      <c r="CL32" s="225"/>
      <c r="CM32" s="225"/>
      <c r="CN32" s="225"/>
      <c r="CO32" s="225"/>
      <c r="CP32" s="225"/>
      <c r="CQ32" s="225"/>
      <c r="CR32" s="225"/>
      <c r="CS32" s="225"/>
      <c r="CT32" s="225"/>
      <c r="CU32" s="225"/>
      <c r="CV32" s="225"/>
      <c r="CW32" s="225"/>
      <c r="CX32" s="225"/>
      <c r="CY32" s="225"/>
      <c r="CZ32" s="225"/>
      <c r="DA32" s="225"/>
      <c r="DB32" s="225"/>
      <c r="DC32" s="225"/>
      <c r="DD32" s="225"/>
      <c r="DE32" s="225"/>
      <c r="DF32" s="225"/>
      <c r="DG32" s="225"/>
      <c r="DH32" s="225"/>
      <c r="DI32" s="225"/>
      <c r="DJ32" s="225"/>
      <c r="DK32" s="225"/>
      <c r="DL32" s="225"/>
      <c r="DM32" s="225"/>
      <c r="DN32" s="225"/>
      <c r="DO32" s="225"/>
      <c r="DP32" s="225"/>
      <c r="DQ32" s="225"/>
      <c r="DR32" s="225"/>
      <c r="DS32" s="225"/>
      <c r="DT32" s="225"/>
      <c r="DU32" s="225"/>
      <c r="DV32" s="225"/>
      <c r="DW32" s="225"/>
      <c r="DX32" s="225"/>
      <c r="DY32" s="225"/>
      <c r="DZ32" s="225"/>
      <c r="EA32" s="225"/>
      <c r="EB32" s="225"/>
      <c r="EC32" s="225"/>
      <c r="ED32" s="225"/>
      <c r="EE32" s="225"/>
      <c r="EF32" s="225"/>
      <c r="EG32" s="225"/>
      <c r="EH32" s="225"/>
      <c r="EI32" s="225"/>
      <c r="EJ32" s="225"/>
      <c r="EK32" s="225"/>
      <c r="EL32" s="225"/>
      <c r="EM32" s="225"/>
      <c r="EN32" s="225"/>
      <c r="EO32" s="225"/>
      <c r="EP32" s="225"/>
      <c r="EQ32" s="225"/>
      <c r="ER32" s="225"/>
      <c r="ES32" s="225"/>
      <c r="ET32" s="225"/>
      <c r="EU32" s="225"/>
      <c r="EV32" s="225"/>
      <c r="EW32" s="225"/>
      <c r="EX32" s="225"/>
      <c r="EY32" s="225"/>
      <c r="EZ32" s="225"/>
      <c r="FA32" s="225"/>
      <c r="FB32" s="225"/>
      <c r="FC32" s="225"/>
      <c r="FD32" s="225"/>
      <c r="FE32" s="225"/>
      <c r="FF32" s="225"/>
      <c r="FG32" s="225"/>
      <c r="FH32" s="225"/>
      <c r="FI32" s="225"/>
      <c r="FJ32" s="225"/>
      <c r="FK32" s="225"/>
      <c r="FL32" s="225"/>
      <c r="FM32" s="225"/>
      <c r="FN32" s="225"/>
      <c r="FO32" s="225"/>
      <c r="FP32" s="225"/>
      <c r="FQ32" s="225"/>
      <c r="FR32" s="225"/>
      <c r="FS32" s="225"/>
      <c r="FT32" s="225"/>
      <c r="FU32" s="225"/>
      <c r="FV32" s="225"/>
      <c r="FW32" s="225"/>
      <c r="FX32" s="225"/>
      <c r="FY32" s="225"/>
      <c r="FZ32" s="225"/>
      <c r="GA32" s="225"/>
      <c r="GB32" s="225"/>
      <c r="GC32" s="225"/>
      <c r="GD32" s="225"/>
      <c r="GE32" s="225"/>
      <c r="GF32" s="225"/>
      <c r="GG32" s="225"/>
      <c r="GH32" s="225"/>
      <c r="GI32" s="225"/>
      <c r="GJ32" s="225"/>
      <c r="GK32" s="225"/>
      <c r="GL32" s="225"/>
      <c r="GM32" s="225"/>
      <c r="GN32" s="225"/>
      <c r="GO32" s="225"/>
      <c r="GP32" s="225"/>
      <c r="GQ32" s="225"/>
      <c r="GR32" s="225"/>
      <c r="GS32" s="225"/>
      <c r="GT32" s="225"/>
      <c r="GU32" s="225"/>
      <c r="GV32" s="225"/>
      <c r="GW32" s="225"/>
      <c r="GX32" s="225"/>
      <c r="GY32" s="225"/>
      <c r="GZ32" s="225"/>
      <c r="HA32" s="225"/>
      <c r="HB32" s="225"/>
      <c r="HC32" s="225"/>
      <c r="HD32" s="225"/>
      <c r="HE32" s="225"/>
      <c r="HF32" s="225"/>
      <c r="HG32" s="225"/>
      <c r="HH32" s="225"/>
      <c r="HI32" s="225"/>
      <c r="HJ32" s="225"/>
      <c r="HK32" s="225"/>
      <c r="HL32" s="225"/>
      <c r="HM32" s="225"/>
      <c r="HN32" s="225"/>
      <c r="HO32" s="225"/>
      <c r="HP32" s="225"/>
      <c r="HQ32" s="225"/>
      <c r="HR32" s="225"/>
      <c r="HS32" s="225"/>
      <c r="HT32" s="225"/>
      <c r="HU32" s="225"/>
      <c r="HV32" s="225"/>
      <c r="HW32" s="225"/>
      <c r="HX32" s="225"/>
      <c r="HY32" s="225"/>
      <c r="HZ32" s="225"/>
      <c r="IA32" s="225"/>
      <c r="IB32" s="225"/>
      <c r="IC32" s="225"/>
      <c r="ID32" s="225"/>
      <c r="IE32" s="225"/>
      <c r="IF32" s="225"/>
      <c r="IG32" s="225"/>
      <c r="IH32" s="225"/>
      <c r="II32" s="225"/>
      <c r="IJ32" s="225"/>
      <c r="IK32" s="225"/>
      <c r="IL32" s="225"/>
      <c r="IM32" s="225"/>
      <c r="IN32" s="225"/>
      <c r="IO32" s="225"/>
      <c r="IP32" s="225"/>
      <c r="IQ32" s="225"/>
      <c r="IR32" s="225"/>
      <c r="IS32" s="225"/>
      <c r="IT32" s="225"/>
    </row>
    <row r="33" spans="1:254" s="295" customFormat="1" ht="30" x14ac:dyDescent="0.25">
      <c r="A33" s="291">
        <v>25</v>
      </c>
      <c r="B33" s="296" t="s">
        <v>503</v>
      </c>
      <c r="C33" s="292" t="s">
        <v>480</v>
      </c>
      <c r="D33" s="253" t="s">
        <v>505</v>
      </c>
      <c r="E33" s="253" t="s">
        <v>442</v>
      </c>
      <c r="F33" s="253" t="s">
        <v>287</v>
      </c>
      <c r="G33" s="278"/>
      <c r="H33" s="257">
        <v>24980</v>
      </c>
      <c r="I33" s="257">
        <v>24980</v>
      </c>
      <c r="J33" s="293">
        <f t="shared" si="0"/>
        <v>0</v>
      </c>
      <c r="K33" s="315">
        <f t="shared" si="1"/>
        <v>24980</v>
      </c>
      <c r="L33" s="293">
        <v>24980</v>
      </c>
      <c r="M33" s="315">
        <f t="shared" si="3"/>
        <v>0</v>
      </c>
      <c r="N33" s="291" t="s">
        <v>54</v>
      </c>
      <c r="O33" s="395" t="s">
        <v>426</v>
      </c>
      <c r="P33" s="294"/>
      <c r="Q33" s="426" t="s">
        <v>660</v>
      </c>
      <c r="R33" s="225"/>
      <c r="S33" s="225"/>
      <c r="T33" s="225"/>
      <c r="U33" s="225"/>
      <c r="V33" s="225"/>
      <c r="W33" s="225"/>
      <c r="X33" s="225"/>
      <c r="Y33" s="225"/>
      <c r="Z33" s="225"/>
      <c r="AA33" s="225"/>
      <c r="AB33" s="225"/>
      <c r="AC33" s="225"/>
      <c r="AD33" s="225"/>
      <c r="AE33" s="225"/>
      <c r="AF33" s="225"/>
      <c r="AG33" s="225"/>
      <c r="AH33" s="225"/>
      <c r="AI33" s="225"/>
      <c r="AJ33" s="225"/>
      <c r="AK33" s="225"/>
      <c r="AL33" s="225"/>
      <c r="AM33" s="225"/>
      <c r="AN33" s="225"/>
      <c r="AO33" s="225"/>
      <c r="AP33" s="225"/>
      <c r="AQ33" s="225"/>
      <c r="AR33" s="225"/>
      <c r="AS33" s="225"/>
      <c r="AT33" s="225"/>
      <c r="AU33" s="225"/>
      <c r="AV33" s="225"/>
      <c r="AW33" s="225"/>
      <c r="AX33" s="225"/>
      <c r="AY33" s="225"/>
      <c r="AZ33" s="225"/>
      <c r="BA33" s="225"/>
      <c r="BB33" s="225"/>
      <c r="BC33" s="225"/>
      <c r="BD33" s="225"/>
      <c r="BE33" s="225"/>
      <c r="BF33" s="225"/>
      <c r="BG33" s="225"/>
      <c r="BH33" s="225"/>
      <c r="BI33" s="225"/>
      <c r="BJ33" s="225"/>
      <c r="BK33" s="225"/>
      <c r="BL33" s="225"/>
      <c r="BM33" s="225"/>
      <c r="BN33" s="225"/>
      <c r="BO33" s="225"/>
      <c r="BP33" s="225"/>
      <c r="BQ33" s="225"/>
      <c r="BR33" s="225"/>
      <c r="BS33" s="225"/>
      <c r="BT33" s="225"/>
      <c r="BU33" s="225"/>
      <c r="BV33" s="225"/>
      <c r="BW33" s="225"/>
      <c r="BX33" s="225"/>
      <c r="BY33" s="225"/>
      <c r="BZ33" s="225"/>
      <c r="CA33" s="225"/>
      <c r="CB33" s="225"/>
      <c r="CC33" s="225"/>
      <c r="CD33" s="225"/>
      <c r="CE33" s="225"/>
      <c r="CF33" s="225"/>
      <c r="CG33" s="225"/>
      <c r="CH33" s="225"/>
      <c r="CI33" s="225"/>
      <c r="CJ33" s="225"/>
      <c r="CK33" s="225"/>
      <c r="CL33" s="225"/>
      <c r="CM33" s="225"/>
      <c r="CN33" s="225"/>
      <c r="CO33" s="225"/>
      <c r="CP33" s="225"/>
      <c r="CQ33" s="225"/>
      <c r="CR33" s="225"/>
      <c r="CS33" s="225"/>
      <c r="CT33" s="225"/>
      <c r="CU33" s="225"/>
      <c r="CV33" s="225"/>
      <c r="CW33" s="225"/>
      <c r="CX33" s="225"/>
      <c r="CY33" s="225"/>
      <c r="CZ33" s="225"/>
      <c r="DA33" s="225"/>
      <c r="DB33" s="225"/>
      <c r="DC33" s="225"/>
      <c r="DD33" s="225"/>
      <c r="DE33" s="225"/>
      <c r="DF33" s="225"/>
      <c r="DG33" s="225"/>
      <c r="DH33" s="225"/>
      <c r="DI33" s="225"/>
      <c r="DJ33" s="225"/>
      <c r="DK33" s="225"/>
      <c r="DL33" s="225"/>
      <c r="DM33" s="225"/>
      <c r="DN33" s="225"/>
      <c r="DO33" s="225"/>
      <c r="DP33" s="225"/>
      <c r="DQ33" s="225"/>
      <c r="DR33" s="225"/>
      <c r="DS33" s="225"/>
      <c r="DT33" s="225"/>
      <c r="DU33" s="225"/>
      <c r="DV33" s="225"/>
      <c r="DW33" s="225"/>
      <c r="DX33" s="225"/>
      <c r="DY33" s="225"/>
      <c r="DZ33" s="225"/>
      <c r="EA33" s="225"/>
      <c r="EB33" s="225"/>
      <c r="EC33" s="225"/>
      <c r="ED33" s="225"/>
      <c r="EE33" s="225"/>
      <c r="EF33" s="225"/>
      <c r="EG33" s="225"/>
      <c r="EH33" s="225"/>
      <c r="EI33" s="225"/>
      <c r="EJ33" s="225"/>
      <c r="EK33" s="225"/>
      <c r="EL33" s="225"/>
      <c r="EM33" s="225"/>
      <c r="EN33" s="225"/>
      <c r="EO33" s="225"/>
      <c r="EP33" s="225"/>
      <c r="EQ33" s="225"/>
      <c r="ER33" s="225"/>
      <c r="ES33" s="225"/>
      <c r="ET33" s="225"/>
      <c r="EU33" s="225"/>
      <c r="EV33" s="225"/>
      <c r="EW33" s="225"/>
      <c r="EX33" s="225"/>
      <c r="EY33" s="225"/>
      <c r="EZ33" s="225"/>
      <c r="FA33" s="225"/>
      <c r="FB33" s="225"/>
      <c r="FC33" s="225"/>
      <c r="FD33" s="225"/>
      <c r="FE33" s="225"/>
      <c r="FF33" s="225"/>
      <c r="FG33" s="225"/>
      <c r="FH33" s="225"/>
      <c r="FI33" s="225"/>
      <c r="FJ33" s="225"/>
      <c r="FK33" s="225"/>
      <c r="FL33" s="225"/>
      <c r="FM33" s="225"/>
      <c r="FN33" s="225"/>
      <c r="FO33" s="225"/>
      <c r="FP33" s="225"/>
      <c r="FQ33" s="225"/>
      <c r="FR33" s="225"/>
      <c r="FS33" s="225"/>
      <c r="FT33" s="225"/>
      <c r="FU33" s="225"/>
      <c r="FV33" s="225"/>
      <c r="FW33" s="225"/>
      <c r="FX33" s="225"/>
      <c r="FY33" s="225"/>
      <c r="FZ33" s="225"/>
      <c r="GA33" s="225"/>
      <c r="GB33" s="225"/>
      <c r="GC33" s="225"/>
      <c r="GD33" s="225"/>
      <c r="GE33" s="225"/>
      <c r="GF33" s="225"/>
      <c r="GG33" s="225"/>
      <c r="GH33" s="225"/>
      <c r="GI33" s="225"/>
      <c r="GJ33" s="225"/>
      <c r="GK33" s="225"/>
      <c r="GL33" s="225"/>
      <c r="GM33" s="225"/>
      <c r="GN33" s="225"/>
      <c r="GO33" s="225"/>
      <c r="GP33" s="225"/>
      <c r="GQ33" s="225"/>
      <c r="GR33" s="225"/>
      <c r="GS33" s="225"/>
      <c r="GT33" s="225"/>
      <c r="GU33" s="225"/>
      <c r="GV33" s="225"/>
      <c r="GW33" s="225"/>
      <c r="GX33" s="225"/>
      <c r="GY33" s="225"/>
      <c r="GZ33" s="225"/>
      <c r="HA33" s="225"/>
      <c r="HB33" s="225"/>
      <c r="HC33" s="225"/>
      <c r="HD33" s="225"/>
      <c r="HE33" s="225"/>
      <c r="HF33" s="225"/>
      <c r="HG33" s="225"/>
      <c r="HH33" s="225"/>
      <c r="HI33" s="225"/>
      <c r="HJ33" s="225"/>
      <c r="HK33" s="225"/>
      <c r="HL33" s="225"/>
      <c r="HM33" s="225"/>
      <c r="HN33" s="225"/>
      <c r="HO33" s="225"/>
      <c r="HP33" s="225"/>
      <c r="HQ33" s="225"/>
      <c r="HR33" s="225"/>
      <c r="HS33" s="225"/>
      <c r="HT33" s="225"/>
      <c r="HU33" s="225"/>
      <c r="HV33" s="225"/>
      <c r="HW33" s="225"/>
      <c r="HX33" s="225"/>
      <c r="HY33" s="225"/>
      <c r="HZ33" s="225"/>
      <c r="IA33" s="225"/>
      <c r="IB33" s="225"/>
      <c r="IC33" s="225"/>
      <c r="ID33" s="225"/>
      <c r="IE33" s="225"/>
      <c r="IF33" s="225"/>
      <c r="IG33" s="225"/>
      <c r="IH33" s="225"/>
      <c r="II33" s="225"/>
      <c r="IJ33" s="225"/>
      <c r="IK33" s="225"/>
      <c r="IL33" s="225"/>
      <c r="IM33" s="225"/>
      <c r="IN33" s="225"/>
      <c r="IO33" s="225"/>
      <c r="IP33" s="225"/>
      <c r="IQ33" s="225"/>
      <c r="IR33" s="225"/>
      <c r="IS33" s="225"/>
      <c r="IT33" s="225"/>
    </row>
    <row r="34" spans="1:254" s="295" customFormat="1" ht="30" x14ac:dyDescent="0.25">
      <c r="A34" s="291">
        <v>26</v>
      </c>
      <c r="B34" s="296" t="s">
        <v>496</v>
      </c>
      <c r="C34" s="292" t="s">
        <v>480</v>
      </c>
      <c r="D34" s="253" t="s">
        <v>506</v>
      </c>
      <c r="E34" s="253" t="s">
        <v>442</v>
      </c>
      <c r="F34" s="253" t="s">
        <v>287</v>
      </c>
      <c r="G34" s="278">
        <v>3093869</v>
      </c>
      <c r="H34" s="257">
        <v>3093869</v>
      </c>
      <c r="I34" s="257">
        <v>3093869</v>
      </c>
      <c r="J34" s="293">
        <f t="shared" si="0"/>
        <v>0</v>
      </c>
      <c r="K34" s="315">
        <f t="shared" si="1"/>
        <v>0</v>
      </c>
      <c r="L34" s="293">
        <v>0</v>
      </c>
      <c r="M34" s="315">
        <f t="shared" si="3"/>
        <v>0</v>
      </c>
      <c r="N34" s="291" t="s">
        <v>54</v>
      </c>
      <c r="O34" s="337"/>
      <c r="P34" s="294"/>
      <c r="Q34" s="395"/>
      <c r="R34" s="225"/>
      <c r="S34" s="225"/>
      <c r="T34" s="225"/>
      <c r="U34" s="225"/>
      <c r="V34" s="225"/>
      <c r="W34" s="225"/>
      <c r="X34" s="225"/>
      <c r="Y34" s="225"/>
      <c r="Z34" s="225"/>
      <c r="AA34" s="225"/>
      <c r="AB34" s="225"/>
      <c r="AC34" s="225"/>
      <c r="AD34" s="225"/>
      <c r="AE34" s="225"/>
      <c r="AF34" s="225"/>
      <c r="AG34" s="225"/>
      <c r="AH34" s="225"/>
      <c r="AI34" s="225"/>
      <c r="AJ34" s="225"/>
      <c r="AK34" s="225"/>
      <c r="AL34" s="225"/>
      <c r="AM34" s="225"/>
      <c r="AN34" s="225"/>
      <c r="AO34" s="225"/>
      <c r="AP34" s="225"/>
      <c r="AQ34" s="225"/>
      <c r="AR34" s="225"/>
      <c r="AS34" s="225"/>
      <c r="AT34" s="225"/>
      <c r="AU34" s="225"/>
      <c r="AV34" s="225"/>
      <c r="AW34" s="225"/>
      <c r="AX34" s="225"/>
      <c r="AY34" s="225"/>
      <c r="AZ34" s="225"/>
      <c r="BA34" s="225"/>
      <c r="BB34" s="225"/>
      <c r="BC34" s="225"/>
      <c r="BD34" s="225"/>
      <c r="BE34" s="225"/>
      <c r="BF34" s="225"/>
      <c r="BG34" s="225"/>
      <c r="BH34" s="225"/>
      <c r="BI34" s="225"/>
      <c r="BJ34" s="225"/>
      <c r="BK34" s="225"/>
      <c r="BL34" s="225"/>
      <c r="BM34" s="225"/>
      <c r="BN34" s="225"/>
      <c r="BO34" s="225"/>
      <c r="BP34" s="225"/>
      <c r="BQ34" s="225"/>
      <c r="BR34" s="225"/>
      <c r="BS34" s="225"/>
      <c r="BT34" s="225"/>
      <c r="BU34" s="225"/>
      <c r="BV34" s="225"/>
      <c r="BW34" s="225"/>
      <c r="BX34" s="225"/>
      <c r="BY34" s="225"/>
      <c r="BZ34" s="225"/>
      <c r="CA34" s="225"/>
      <c r="CB34" s="225"/>
      <c r="CC34" s="225"/>
      <c r="CD34" s="225"/>
      <c r="CE34" s="225"/>
      <c r="CF34" s="225"/>
      <c r="CG34" s="225"/>
      <c r="CH34" s="225"/>
      <c r="CI34" s="225"/>
      <c r="CJ34" s="225"/>
      <c r="CK34" s="225"/>
      <c r="CL34" s="225"/>
      <c r="CM34" s="225"/>
      <c r="CN34" s="225"/>
      <c r="CO34" s="225"/>
      <c r="CP34" s="225"/>
      <c r="CQ34" s="225"/>
      <c r="CR34" s="225"/>
      <c r="CS34" s="225"/>
      <c r="CT34" s="225"/>
      <c r="CU34" s="225"/>
      <c r="CV34" s="225"/>
      <c r="CW34" s="225"/>
      <c r="CX34" s="225"/>
      <c r="CY34" s="225"/>
      <c r="CZ34" s="225"/>
      <c r="DA34" s="225"/>
      <c r="DB34" s="225"/>
      <c r="DC34" s="225"/>
      <c r="DD34" s="225"/>
      <c r="DE34" s="225"/>
      <c r="DF34" s="225"/>
      <c r="DG34" s="225"/>
      <c r="DH34" s="225"/>
      <c r="DI34" s="225"/>
      <c r="DJ34" s="225"/>
      <c r="DK34" s="225"/>
      <c r="DL34" s="225"/>
      <c r="DM34" s="225"/>
      <c r="DN34" s="225"/>
      <c r="DO34" s="225"/>
      <c r="DP34" s="225"/>
      <c r="DQ34" s="225"/>
      <c r="DR34" s="225"/>
      <c r="DS34" s="225"/>
      <c r="DT34" s="225"/>
      <c r="DU34" s="225"/>
      <c r="DV34" s="225"/>
      <c r="DW34" s="225"/>
      <c r="DX34" s="225"/>
      <c r="DY34" s="225"/>
      <c r="DZ34" s="225"/>
      <c r="EA34" s="225"/>
      <c r="EB34" s="225"/>
      <c r="EC34" s="225"/>
      <c r="ED34" s="225"/>
      <c r="EE34" s="225"/>
      <c r="EF34" s="225"/>
      <c r="EG34" s="225"/>
      <c r="EH34" s="225"/>
      <c r="EI34" s="225"/>
      <c r="EJ34" s="225"/>
      <c r="EK34" s="225"/>
      <c r="EL34" s="225"/>
      <c r="EM34" s="225"/>
      <c r="EN34" s="225"/>
      <c r="EO34" s="225"/>
      <c r="EP34" s="225"/>
      <c r="EQ34" s="225"/>
      <c r="ER34" s="225"/>
      <c r="ES34" s="225"/>
      <c r="ET34" s="225"/>
      <c r="EU34" s="225"/>
      <c r="EV34" s="225"/>
      <c r="EW34" s="225"/>
      <c r="EX34" s="225"/>
      <c r="EY34" s="225"/>
      <c r="EZ34" s="225"/>
      <c r="FA34" s="225"/>
      <c r="FB34" s="225"/>
      <c r="FC34" s="225"/>
      <c r="FD34" s="225"/>
      <c r="FE34" s="225"/>
      <c r="FF34" s="225"/>
      <c r="FG34" s="225"/>
      <c r="FH34" s="225"/>
      <c r="FI34" s="225"/>
      <c r="FJ34" s="225"/>
      <c r="FK34" s="225"/>
      <c r="FL34" s="225"/>
      <c r="FM34" s="225"/>
      <c r="FN34" s="225"/>
      <c r="FO34" s="225"/>
      <c r="FP34" s="225"/>
      <c r="FQ34" s="225"/>
      <c r="FR34" s="225"/>
      <c r="FS34" s="225"/>
      <c r="FT34" s="225"/>
      <c r="FU34" s="225"/>
      <c r="FV34" s="225"/>
      <c r="FW34" s="225"/>
      <c r="FX34" s="225"/>
      <c r="FY34" s="225"/>
      <c r="FZ34" s="225"/>
      <c r="GA34" s="225"/>
      <c r="GB34" s="225"/>
      <c r="GC34" s="225"/>
      <c r="GD34" s="225"/>
      <c r="GE34" s="225"/>
      <c r="GF34" s="225"/>
      <c r="GG34" s="225"/>
      <c r="GH34" s="225"/>
      <c r="GI34" s="225"/>
      <c r="GJ34" s="225"/>
      <c r="GK34" s="225"/>
      <c r="GL34" s="225"/>
      <c r="GM34" s="225"/>
      <c r="GN34" s="225"/>
      <c r="GO34" s="225"/>
      <c r="GP34" s="225"/>
      <c r="GQ34" s="225"/>
      <c r="GR34" s="225"/>
      <c r="GS34" s="225"/>
      <c r="GT34" s="225"/>
      <c r="GU34" s="225"/>
      <c r="GV34" s="225"/>
      <c r="GW34" s="225"/>
      <c r="GX34" s="225"/>
      <c r="GY34" s="225"/>
      <c r="GZ34" s="225"/>
      <c r="HA34" s="225"/>
      <c r="HB34" s="225"/>
      <c r="HC34" s="225"/>
      <c r="HD34" s="225"/>
      <c r="HE34" s="225"/>
      <c r="HF34" s="225"/>
      <c r="HG34" s="225"/>
      <c r="HH34" s="225"/>
      <c r="HI34" s="225"/>
      <c r="HJ34" s="225"/>
      <c r="HK34" s="225"/>
      <c r="HL34" s="225"/>
      <c r="HM34" s="225"/>
      <c r="HN34" s="225"/>
      <c r="HO34" s="225"/>
      <c r="HP34" s="225"/>
      <c r="HQ34" s="225"/>
      <c r="HR34" s="225"/>
      <c r="HS34" s="225"/>
      <c r="HT34" s="225"/>
      <c r="HU34" s="225"/>
      <c r="HV34" s="225"/>
      <c r="HW34" s="225"/>
      <c r="HX34" s="225"/>
      <c r="HY34" s="225"/>
      <c r="HZ34" s="225"/>
      <c r="IA34" s="225"/>
      <c r="IB34" s="225"/>
      <c r="IC34" s="225"/>
      <c r="ID34" s="225"/>
      <c r="IE34" s="225"/>
      <c r="IF34" s="225"/>
      <c r="IG34" s="225"/>
      <c r="IH34" s="225"/>
      <c r="II34" s="225"/>
      <c r="IJ34" s="225"/>
      <c r="IK34" s="225"/>
      <c r="IL34" s="225"/>
      <c r="IM34" s="225"/>
      <c r="IN34" s="225"/>
      <c r="IO34" s="225"/>
      <c r="IP34" s="225"/>
      <c r="IQ34" s="225"/>
      <c r="IR34" s="225"/>
      <c r="IS34" s="225"/>
      <c r="IT34" s="225"/>
    </row>
    <row r="35" spans="1:254" s="295" customFormat="1" x14ac:dyDescent="0.25">
      <c r="A35" s="291">
        <v>27</v>
      </c>
      <c r="B35" s="296" t="s">
        <v>495</v>
      </c>
      <c r="C35" s="292" t="s">
        <v>480</v>
      </c>
      <c r="D35" s="253" t="s">
        <v>507</v>
      </c>
      <c r="E35" s="253" t="s">
        <v>442</v>
      </c>
      <c r="F35" s="253" t="s">
        <v>287</v>
      </c>
      <c r="G35" s="278">
        <v>28803</v>
      </c>
      <c r="H35" s="257">
        <v>28803</v>
      </c>
      <c r="I35" s="257">
        <v>28803</v>
      </c>
      <c r="J35" s="293">
        <f t="shared" si="0"/>
        <v>0</v>
      </c>
      <c r="K35" s="315">
        <f t="shared" si="1"/>
        <v>0</v>
      </c>
      <c r="L35" s="293">
        <v>0</v>
      </c>
      <c r="M35" s="315">
        <f t="shared" si="3"/>
        <v>0</v>
      </c>
      <c r="N35" s="291" t="s">
        <v>54</v>
      </c>
      <c r="O35" s="337"/>
      <c r="P35" s="294"/>
      <c r="Q35" s="395"/>
      <c r="R35" s="225"/>
      <c r="S35" s="225"/>
      <c r="T35" s="225"/>
      <c r="U35" s="225"/>
      <c r="V35" s="225"/>
      <c r="W35" s="225"/>
      <c r="X35" s="225"/>
      <c r="Y35" s="225"/>
      <c r="Z35" s="225"/>
      <c r="AA35" s="225"/>
      <c r="AB35" s="225"/>
      <c r="AC35" s="225"/>
      <c r="AD35" s="225"/>
      <c r="AE35" s="225"/>
      <c r="AF35" s="225"/>
      <c r="AG35" s="225"/>
      <c r="AH35" s="225"/>
      <c r="AI35" s="225"/>
      <c r="AJ35" s="225"/>
      <c r="AK35" s="225"/>
      <c r="AL35" s="225"/>
      <c r="AM35" s="225"/>
      <c r="AN35" s="225"/>
      <c r="AO35" s="225"/>
      <c r="AP35" s="225"/>
      <c r="AQ35" s="225"/>
      <c r="AR35" s="225"/>
      <c r="AS35" s="225"/>
      <c r="AT35" s="225"/>
      <c r="AU35" s="225"/>
      <c r="AV35" s="225"/>
      <c r="AW35" s="225"/>
      <c r="AX35" s="225"/>
      <c r="AY35" s="225"/>
      <c r="AZ35" s="225"/>
      <c r="BA35" s="225"/>
      <c r="BB35" s="225"/>
      <c r="BC35" s="225"/>
      <c r="BD35" s="225"/>
      <c r="BE35" s="225"/>
      <c r="BF35" s="225"/>
      <c r="BG35" s="225"/>
      <c r="BH35" s="225"/>
      <c r="BI35" s="225"/>
      <c r="BJ35" s="225"/>
      <c r="BK35" s="225"/>
      <c r="BL35" s="225"/>
      <c r="BM35" s="225"/>
      <c r="BN35" s="225"/>
      <c r="BO35" s="225"/>
      <c r="BP35" s="225"/>
      <c r="BQ35" s="225"/>
      <c r="BR35" s="225"/>
      <c r="BS35" s="225"/>
      <c r="BT35" s="225"/>
      <c r="BU35" s="225"/>
      <c r="BV35" s="225"/>
      <c r="BW35" s="225"/>
      <c r="BX35" s="225"/>
      <c r="BY35" s="225"/>
      <c r="BZ35" s="225"/>
      <c r="CA35" s="225"/>
      <c r="CB35" s="225"/>
      <c r="CC35" s="225"/>
      <c r="CD35" s="225"/>
      <c r="CE35" s="225"/>
      <c r="CF35" s="225"/>
      <c r="CG35" s="225"/>
      <c r="CH35" s="225"/>
      <c r="CI35" s="225"/>
      <c r="CJ35" s="225"/>
      <c r="CK35" s="225"/>
      <c r="CL35" s="225"/>
      <c r="CM35" s="225"/>
      <c r="CN35" s="225"/>
      <c r="CO35" s="225"/>
      <c r="CP35" s="225"/>
      <c r="CQ35" s="225"/>
      <c r="CR35" s="225"/>
      <c r="CS35" s="225"/>
      <c r="CT35" s="225"/>
      <c r="CU35" s="225"/>
      <c r="CV35" s="225"/>
      <c r="CW35" s="225"/>
      <c r="CX35" s="225"/>
      <c r="CY35" s="225"/>
      <c r="CZ35" s="225"/>
      <c r="DA35" s="225"/>
      <c r="DB35" s="225"/>
      <c r="DC35" s="225"/>
      <c r="DD35" s="225"/>
      <c r="DE35" s="225"/>
      <c r="DF35" s="225"/>
      <c r="DG35" s="225"/>
      <c r="DH35" s="225"/>
      <c r="DI35" s="225"/>
      <c r="DJ35" s="225"/>
      <c r="DK35" s="225"/>
      <c r="DL35" s="225"/>
      <c r="DM35" s="225"/>
      <c r="DN35" s="225"/>
      <c r="DO35" s="225"/>
      <c r="DP35" s="225"/>
      <c r="DQ35" s="225"/>
      <c r="DR35" s="225"/>
      <c r="DS35" s="225"/>
      <c r="DT35" s="225"/>
      <c r="DU35" s="225"/>
      <c r="DV35" s="225"/>
      <c r="DW35" s="225"/>
      <c r="DX35" s="225"/>
      <c r="DY35" s="225"/>
      <c r="DZ35" s="225"/>
      <c r="EA35" s="225"/>
      <c r="EB35" s="225"/>
      <c r="EC35" s="225"/>
      <c r="ED35" s="225"/>
      <c r="EE35" s="225"/>
      <c r="EF35" s="225"/>
      <c r="EG35" s="225"/>
      <c r="EH35" s="225"/>
      <c r="EI35" s="225"/>
      <c r="EJ35" s="225"/>
      <c r="EK35" s="225"/>
      <c r="EL35" s="225"/>
      <c r="EM35" s="225"/>
      <c r="EN35" s="225"/>
      <c r="EO35" s="225"/>
      <c r="EP35" s="225"/>
      <c r="EQ35" s="225"/>
      <c r="ER35" s="225"/>
      <c r="ES35" s="225"/>
      <c r="ET35" s="225"/>
      <c r="EU35" s="225"/>
      <c r="EV35" s="225"/>
      <c r="EW35" s="225"/>
      <c r="EX35" s="225"/>
      <c r="EY35" s="225"/>
      <c r="EZ35" s="225"/>
      <c r="FA35" s="225"/>
      <c r="FB35" s="225"/>
      <c r="FC35" s="225"/>
      <c r="FD35" s="225"/>
      <c r="FE35" s="225"/>
      <c r="FF35" s="225"/>
      <c r="FG35" s="225"/>
      <c r="FH35" s="225"/>
      <c r="FI35" s="225"/>
      <c r="FJ35" s="225"/>
      <c r="FK35" s="225"/>
      <c r="FL35" s="225"/>
      <c r="FM35" s="225"/>
      <c r="FN35" s="225"/>
      <c r="FO35" s="225"/>
      <c r="FP35" s="225"/>
      <c r="FQ35" s="225"/>
      <c r="FR35" s="225"/>
      <c r="FS35" s="225"/>
      <c r="FT35" s="225"/>
      <c r="FU35" s="225"/>
      <c r="FV35" s="225"/>
      <c r="FW35" s="225"/>
      <c r="FX35" s="225"/>
      <c r="FY35" s="225"/>
      <c r="FZ35" s="225"/>
      <c r="GA35" s="225"/>
      <c r="GB35" s="225"/>
      <c r="GC35" s="225"/>
      <c r="GD35" s="225"/>
      <c r="GE35" s="225"/>
      <c r="GF35" s="225"/>
      <c r="GG35" s="225"/>
      <c r="GH35" s="225"/>
      <c r="GI35" s="225"/>
      <c r="GJ35" s="225"/>
      <c r="GK35" s="225"/>
      <c r="GL35" s="225"/>
      <c r="GM35" s="225"/>
      <c r="GN35" s="225"/>
      <c r="GO35" s="225"/>
      <c r="GP35" s="225"/>
      <c r="GQ35" s="225"/>
      <c r="GR35" s="225"/>
      <c r="GS35" s="225"/>
      <c r="GT35" s="225"/>
      <c r="GU35" s="225"/>
      <c r="GV35" s="225"/>
      <c r="GW35" s="225"/>
      <c r="GX35" s="225"/>
      <c r="GY35" s="225"/>
      <c r="GZ35" s="225"/>
      <c r="HA35" s="225"/>
      <c r="HB35" s="225"/>
      <c r="HC35" s="225"/>
      <c r="HD35" s="225"/>
      <c r="HE35" s="225"/>
      <c r="HF35" s="225"/>
      <c r="HG35" s="225"/>
      <c r="HH35" s="225"/>
      <c r="HI35" s="225"/>
      <c r="HJ35" s="225"/>
      <c r="HK35" s="225"/>
      <c r="HL35" s="225"/>
      <c r="HM35" s="225"/>
      <c r="HN35" s="225"/>
      <c r="HO35" s="225"/>
      <c r="HP35" s="225"/>
      <c r="HQ35" s="225"/>
      <c r="HR35" s="225"/>
      <c r="HS35" s="225"/>
      <c r="HT35" s="225"/>
      <c r="HU35" s="225"/>
      <c r="HV35" s="225"/>
      <c r="HW35" s="225"/>
      <c r="HX35" s="225"/>
      <c r="HY35" s="225"/>
      <c r="HZ35" s="225"/>
      <c r="IA35" s="225"/>
      <c r="IB35" s="225"/>
      <c r="IC35" s="225"/>
      <c r="ID35" s="225"/>
      <c r="IE35" s="225"/>
      <c r="IF35" s="225"/>
      <c r="IG35" s="225"/>
      <c r="IH35" s="225"/>
      <c r="II35" s="225"/>
      <c r="IJ35" s="225"/>
      <c r="IK35" s="225"/>
      <c r="IL35" s="225"/>
      <c r="IM35" s="225"/>
      <c r="IN35" s="225"/>
      <c r="IO35" s="225"/>
      <c r="IP35" s="225"/>
      <c r="IQ35" s="225"/>
      <c r="IR35" s="225"/>
      <c r="IS35" s="225"/>
      <c r="IT35" s="225"/>
    </row>
    <row r="36" spans="1:254" s="295" customFormat="1" ht="30" x14ac:dyDescent="0.25">
      <c r="A36" s="291">
        <v>28</v>
      </c>
      <c r="B36" s="296" t="s">
        <v>508</v>
      </c>
      <c r="C36" s="292" t="s">
        <v>480</v>
      </c>
      <c r="D36" s="253" t="s">
        <v>507</v>
      </c>
      <c r="E36" s="253" t="s">
        <v>442</v>
      </c>
      <c r="F36" s="253" t="s">
        <v>482</v>
      </c>
      <c r="G36" s="278"/>
      <c r="H36" s="257">
        <v>14537</v>
      </c>
      <c r="I36" s="257">
        <v>14537</v>
      </c>
      <c r="J36" s="293">
        <f t="shared" si="0"/>
        <v>0</v>
      </c>
      <c r="K36" s="315">
        <f t="shared" si="1"/>
        <v>14537</v>
      </c>
      <c r="L36" s="293">
        <v>14537</v>
      </c>
      <c r="M36" s="315">
        <f t="shared" si="3"/>
        <v>0</v>
      </c>
      <c r="N36" s="291" t="s">
        <v>54</v>
      </c>
      <c r="O36" s="395" t="s">
        <v>426</v>
      </c>
      <c r="P36" s="294"/>
      <c r="Q36" s="426" t="s">
        <v>661</v>
      </c>
      <c r="R36" s="225"/>
      <c r="S36" s="225"/>
      <c r="T36" s="225"/>
      <c r="U36" s="225"/>
      <c r="V36" s="225"/>
      <c r="W36" s="225"/>
      <c r="X36" s="225"/>
      <c r="Y36" s="225"/>
      <c r="Z36" s="225"/>
      <c r="AA36" s="225"/>
      <c r="AB36" s="225"/>
      <c r="AC36" s="225"/>
      <c r="AD36" s="225"/>
      <c r="AE36" s="225"/>
      <c r="AF36" s="225"/>
      <c r="AG36" s="225"/>
      <c r="AH36" s="225"/>
      <c r="AI36" s="225"/>
      <c r="AJ36" s="225"/>
      <c r="AK36" s="225"/>
      <c r="AL36" s="225"/>
      <c r="AM36" s="225"/>
      <c r="AN36" s="225"/>
      <c r="AO36" s="225"/>
      <c r="AP36" s="225"/>
      <c r="AQ36" s="225"/>
      <c r="AR36" s="225"/>
      <c r="AS36" s="225"/>
      <c r="AT36" s="225"/>
      <c r="AU36" s="225"/>
      <c r="AV36" s="225"/>
      <c r="AW36" s="225"/>
      <c r="AX36" s="225"/>
      <c r="AY36" s="225"/>
      <c r="AZ36" s="225"/>
      <c r="BA36" s="225"/>
      <c r="BB36" s="225"/>
      <c r="BC36" s="225"/>
      <c r="BD36" s="225"/>
      <c r="BE36" s="225"/>
      <c r="BF36" s="225"/>
      <c r="BG36" s="225"/>
      <c r="BH36" s="225"/>
      <c r="BI36" s="225"/>
      <c r="BJ36" s="225"/>
      <c r="BK36" s="225"/>
      <c r="BL36" s="225"/>
      <c r="BM36" s="225"/>
      <c r="BN36" s="225"/>
      <c r="BO36" s="225"/>
      <c r="BP36" s="225"/>
      <c r="BQ36" s="225"/>
      <c r="BR36" s="225"/>
      <c r="BS36" s="225"/>
      <c r="BT36" s="225"/>
      <c r="BU36" s="225"/>
      <c r="BV36" s="225"/>
      <c r="BW36" s="225"/>
      <c r="BX36" s="225"/>
      <c r="BY36" s="225"/>
      <c r="BZ36" s="225"/>
      <c r="CA36" s="225"/>
      <c r="CB36" s="225"/>
      <c r="CC36" s="225"/>
      <c r="CD36" s="225"/>
      <c r="CE36" s="225"/>
      <c r="CF36" s="225"/>
      <c r="CG36" s="225"/>
      <c r="CH36" s="225"/>
      <c r="CI36" s="225"/>
      <c r="CJ36" s="225"/>
      <c r="CK36" s="225"/>
      <c r="CL36" s="225"/>
      <c r="CM36" s="225"/>
      <c r="CN36" s="225"/>
      <c r="CO36" s="225"/>
      <c r="CP36" s="225"/>
      <c r="CQ36" s="225"/>
      <c r="CR36" s="225"/>
      <c r="CS36" s="225"/>
      <c r="CT36" s="225"/>
      <c r="CU36" s="225"/>
      <c r="CV36" s="225"/>
      <c r="CW36" s="225"/>
      <c r="CX36" s="225"/>
      <c r="CY36" s="225"/>
      <c r="CZ36" s="225"/>
      <c r="DA36" s="225"/>
      <c r="DB36" s="225"/>
      <c r="DC36" s="225"/>
      <c r="DD36" s="225"/>
      <c r="DE36" s="225"/>
      <c r="DF36" s="225"/>
      <c r="DG36" s="225"/>
      <c r="DH36" s="225"/>
      <c r="DI36" s="225"/>
      <c r="DJ36" s="225"/>
      <c r="DK36" s="225"/>
      <c r="DL36" s="225"/>
      <c r="DM36" s="225"/>
      <c r="DN36" s="225"/>
      <c r="DO36" s="225"/>
      <c r="DP36" s="225"/>
      <c r="DQ36" s="225"/>
      <c r="DR36" s="225"/>
      <c r="DS36" s="225"/>
      <c r="DT36" s="225"/>
      <c r="DU36" s="225"/>
      <c r="DV36" s="225"/>
      <c r="DW36" s="225"/>
      <c r="DX36" s="225"/>
      <c r="DY36" s="225"/>
      <c r="DZ36" s="225"/>
      <c r="EA36" s="225"/>
      <c r="EB36" s="225"/>
      <c r="EC36" s="225"/>
      <c r="ED36" s="225"/>
      <c r="EE36" s="225"/>
      <c r="EF36" s="225"/>
      <c r="EG36" s="225"/>
      <c r="EH36" s="225"/>
      <c r="EI36" s="225"/>
      <c r="EJ36" s="225"/>
      <c r="EK36" s="225"/>
      <c r="EL36" s="225"/>
      <c r="EM36" s="225"/>
      <c r="EN36" s="225"/>
      <c r="EO36" s="225"/>
      <c r="EP36" s="225"/>
      <c r="EQ36" s="225"/>
      <c r="ER36" s="225"/>
      <c r="ES36" s="225"/>
      <c r="ET36" s="225"/>
      <c r="EU36" s="225"/>
      <c r="EV36" s="225"/>
      <c r="EW36" s="225"/>
      <c r="EX36" s="225"/>
      <c r="EY36" s="225"/>
      <c r="EZ36" s="225"/>
      <c r="FA36" s="225"/>
      <c r="FB36" s="225"/>
      <c r="FC36" s="225"/>
      <c r="FD36" s="225"/>
      <c r="FE36" s="225"/>
      <c r="FF36" s="225"/>
      <c r="FG36" s="225"/>
      <c r="FH36" s="225"/>
      <c r="FI36" s="225"/>
      <c r="FJ36" s="225"/>
      <c r="FK36" s="225"/>
      <c r="FL36" s="225"/>
      <c r="FM36" s="225"/>
      <c r="FN36" s="225"/>
      <c r="FO36" s="225"/>
      <c r="FP36" s="225"/>
      <c r="FQ36" s="225"/>
      <c r="FR36" s="225"/>
      <c r="FS36" s="225"/>
      <c r="FT36" s="225"/>
      <c r="FU36" s="225"/>
      <c r="FV36" s="225"/>
      <c r="FW36" s="225"/>
      <c r="FX36" s="225"/>
      <c r="FY36" s="225"/>
      <c r="FZ36" s="225"/>
      <c r="GA36" s="225"/>
      <c r="GB36" s="225"/>
      <c r="GC36" s="225"/>
      <c r="GD36" s="225"/>
      <c r="GE36" s="225"/>
      <c r="GF36" s="225"/>
      <c r="GG36" s="225"/>
      <c r="GH36" s="225"/>
      <c r="GI36" s="225"/>
      <c r="GJ36" s="225"/>
      <c r="GK36" s="225"/>
      <c r="GL36" s="225"/>
      <c r="GM36" s="225"/>
      <c r="GN36" s="225"/>
      <c r="GO36" s="225"/>
      <c r="GP36" s="225"/>
      <c r="GQ36" s="225"/>
      <c r="GR36" s="225"/>
      <c r="GS36" s="225"/>
      <c r="GT36" s="225"/>
      <c r="GU36" s="225"/>
      <c r="GV36" s="225"/>
      <c r="GW36" s="225"/>
      <c r="GX36" s="225"/>
      <c r="GY36" s="225"/>
      <c r="GZ36" s="225"/>
      <c r="HA36" s="225"/>
      <c r="HB36" s="225"/>
      <c r="HC36" s="225"/>
      <c r="HD36" s="225"/>
      <c r="HE36" s="225"/>
      <c r="HF36" s="225"/>
      <c r="HG36" s="225"/>
      <c r="HH36" s="225"/>
      <c r="HI36" s="225"/>
      <c r="HJ36" s="225"/>
      <c r="HK36" s="225"/>
      <c r="HL36" s="225"/>
      <c r="HM36" s="225"/>
      <c r="HN36" s="225"/>
      <c r="HO36" s="225"/>
      <c r="HP36" s="225"/>
      <c r="HQ36" s="225"/>
      <c r="HR36" s="225"/>
      <c r="HS36" s="225"/>
      <c r="HT36" s="225"/>
      <c r="HU36" s="225"/>
      <c r="HV36" s="225"/>
      <c r="HW36" s="225"/>
      <c r="HX36" s="225"/>
      <c r="HY36" s="225"/>
      <c r="HZ36" s="225"/>
      <c r="IA36" s="225"/>
      <c r="IB36" s="225"/>
      <c r="IC36" s="225"/>
      <c r="ID36" s="225"/>
      <c r="IE36" s="225"/>
      <c r="IF36" s="225"/>
      <c r="IG36" s="225"/>
      <c r="IH36" s="225"/>
      <c r="II36" s="225"/>
      <c r="IJ36" s="225"/>
      <c r="IK36" s="225"/>
      <c r="IL36" s="225"/>
      <c r="IM36" s="225"/>
      <c r="IN36" s="225"/>
      <c r="IO36" s="225"/>
      <c r="IP36" s="225"/>
      <c r="IQ36" s="225"/>
      <c r="IR36" s="225"/>
      <c r="IS36" s="225"/>
      <c r="IT36" s="225"/>
    </row>
    <row r="37" spans="1:254" s="295" customFormat="1" x14ac:dyDescent="0.25">
      <c r="A37" s="291">
        <v>29</v>
      </c>
      <c r="B37" s="296" t="s">
        <v>509</v>
      </c>
      <c r="C37" s="292" t="s">
        <v>480</v>
      </c>
      <c r="D37" s="253" t="s">
        <v>510</v>
      </c>
      <c r="E37" s="253" t="s">
        <v>442</v>
      </c>
      <c r="F37" s="253" t="s">
        <v>287</v>
      </c>
      <c r="G37" s="278">
        <v>10340</v>
      </c>
      <c r="H37" s="257">
        <v>10340</v>
      </c>
      <c r="I37" s="257">
        <v>10340</v>
      </c>
      <c r="J37" s="293">
        <f t="shared" si="0"/>
        <v>0</v>
      </c>
      <c r="K37" s="315">
        <f t="shared" si="1"/>
        <v>0</v>
      </c>
      <c r="L37" s="293">
        <v>0</v>
      </c>
      <c r="M37" s="315">
        <f t="shared" si="3"/>
        <v>0</v>
      </c>
      <c r="N37" s="291" t="s">
        <v>54</v>
      </c>
      <c r="O37" s="337"/>
      <c r="P37" s="294"/>
      <c r="Q37" s="395"/>
      <c r="R37" s="225"/>
      <c r="S37" s="225"/>
      <c r="T37" s="225"/>
      <c r="U37" s="225"/>
      <c r="V37" s="225"/>
      <c r="W37" s="225"/>
      <c r="X37" s="225"/>
      <c r="Y37" s="225"/>
      <c r="Z37" s="225"/>
      <c r="AA37" s="225"/>
      <c r="AB37" s="225"/>
      <c r="AC37" s="225"/>
      <c r="AD37" s="225"/>
      <c r="AE37" s="225"/>
      <c r="AF37" s="225"/>
      <c r="AG37" s="225"/>
      <c r="AH37" s="225"/>
      <c r="AI37" s="225"/>
      <c r="AJ37" s="225"/>
      <c r="AK37" s="225"/>
      <c r="AL37" s="225"/>
      <c r="AM37" s="225"/>
      <c r="AN37" s="225"/>
      <c r="AO37" s="225"/>
      <c r="AP37" s="225"/>
      <c r="AQ37" s="225"/>
      <c r="AR37" s="225"/>
      <c r="AS37" s="225"/>
      <c r="AT37" s="225"/>
      <c r="AU37" s="225"/>
      <c r="AV37" s="225"/>
      <c r="AW37" s="225"/>
      <c r="AX37" s="225"/>
      <c r="AY37" s="225"/>
      <c r="AZ37" s="225"/>
      <c r="BA37" s="225"/>
      <c r="BB37" s="225"/>
      <c r="BC37" s="225"/>
      <c r="BD37" s="225"/>
      <c r="BE37" s="225"/>
      <c r="BF37" s="225"/>
      <c r="BG37" s="225"/>
      <c r="BH37" s="225"/>
      <c r="BI37" s="225"/>
      <c r="BJ37" s="225"/>
      <c r="BK37" s="225"/>
      <c r="BL37" s="225"/>
      <c r="BM37" s="225"/>
      <c r="BN37" s="225"/>
      <c r="BO37" s="225"/>
      <c r="BP37" s="225"/>
      <c r="BQ37" s="225"/>
      <c r="BR37" s="225"/>
      <c r="BS37" s="225"/>
      <c r="BT37" s="225"/>
      <c r="BU37" s="225"/>
      <c r="BV37" s="225"/>
      <c r="BW37" s="225"/>
      <c r="BX37" s="225"/>
      <c r="BY37" s="225"/>
      <c r="BZ37" s="225"/>
      <c r="CA37" s="225"/>
      <c r="CB37" s="225"/>
      <c r="CC37" s="225"/>
      <c r="CD37" s="225"/>
      <c r="CE37" s="225"/>
      <c r="CF37" s="225"/>
      <c r="CG37" s="225"/>
      <c r="CH37" s="225"/>
      <c r="CI37" s="225"/>
      <c r="CJ37" s="225"/>
      <c r="CK37" s="225"/>
      <c r="CL37" s="225"/>
      <c r="CM37" s="225"/>
      <c r="CN37" s="225"/>
      <c r="CO37" s="225"/>
      <c r="CP37" s="225"/>
      <c r="CQ37" s="225"/>
      <c r="CR37" s="225"/>
      <c r="CS37" s="225"/>
      <c r="CT37" s="225"/>
      <c r="CU37" s="225"/>
      <c r="CV37" s="225"/>
      <c r="CW37" s="225"/>
      <c r="CX37" s="225"/>
      <c r="CY37" s="225"/>
      <c r="CZ37" s="225"/>
      <c r="DA37" s="225"/>
      <c r="DB37" s="225"/>
      <c r="DC37" s="225"/>
      <c r="DD37" s="225"/>
      <c r="DE37" s="225"/>
      <c r="DF37" s="225"/>
      <c r="DG37" s="225"/>
      <c r="DH37" s="225"/>
      <c r="DI37" s="225"/>
      <c r="DJ37" s="225"/>
      <c r="DK37" s="225"/>
      <c r="DL37" s="225"/>
      <c r="DM37" s="225"/>
      <c r="DN37" s="225"/>
      <c r="DO37" s="225"/>
      <c r="DP37" s="225"/>
      <c r="DQ37" s="225"/>
      <c r="DR37" s="225"/>
      <c r="DS37" s="225"/>
      <c r="DT37" s="225"/>
      <c r="DU37" s="225"/>
      <c r="DV37" s="225"/>
      <c r="DW37" s="225"/>
      <c r="DX37" s="225"/>
      <c r="DY37" s="225"/>
      <c r="DZ37" s="225"/>
      <c r="EA37" s="225"/>
      <c r="EB37" s="225"/>
      <c r="EC37" s="225"/>
      <c r="ED37" s="225"/>
      <c r="EE37" s="225"/>
      <c r="EF37" s="225"/>
      <c r="EG37" s="225"/>
      <c r="EH37" s="225"/>
      <c r="EI37" s="225"/>
      <c r="EJ37" s="225"/>
      <c r="EK37" s="225"/>
      <c r="EL37" s="225"/>
      <c r="EM37" s="225"/>
      <c r="EN37" s="225"/>
      <c r="EO37" s="225"/>
      <c r="EP37" s="225"/>
      <c r="EQ37" s="225"/>
      <c r="ER37" s="225"/>
      <c r="ES37" s="225"/>
      <c r="ET37" s="225"/>
      <c r="EU37" s="225"/>
      <c r="EV37" s="225"/>
      <c r="EW37" s="225"/>
      <c r="EX37" s="225"/>
      <c r="EY37" s="225"/>
      <c r="EZ37" s="225"/>
      <c r="FA37" s="225"/>
      <c r="FB37" s="225"/>
      <c r="FC37" s="225"/>
      <c r="FD37" s="225"/>
      <c r="FE37" s="225"/>
      <c r="FF37" s="225"/>
      <c r="FG37" s="225"/>
      <c r="FH37" s="225"/>
      <c r="FI37" s="225"/>
      <c r="FJ37" s="225"/>
      <c r="FK37" s="225"/>
      <c r="FL37" s="225"/>
      <c r="FM37" s="225"/>
      <c r="FN37" s="225"/>
      <c r="FO37" s="225"/>
      <c r="FP37" s="225"/>
      <c r="FQ37" s="225"/>
      <c r="FR37" s="225"/>
      <c r="FS37" s="225"/>
      <c r="FT37" s="225"/>
      <c r="FU37" s="225"/>
      <c r="FV37" s="225"/>
      <c r="FW37" s="225"/>
      <c r="FX37" s="225"/>
      <c r="FY37" s="225"/>
      <c r="FZ37" s="225"/>
      <c r="GA37" s="225"/>
      <c r="GB37" s="225"/>
      <c r="GC37" s="225"/>
      <c r="GD37" s="225"/>
      <c r="GE37" s="225"/>
      <c r="GF37" s="225"/>
      <c r="GG37" s="225"/>
      <c r="GH37" s="225"/>
      <c r="GI37" s="225"/>
      <c r="GJ37" s="225"/>
      <c r="GK37" s="225"/>
      <c r="GL37" s="225"/>
      <c r="GM37" s="225"/>
      <c r="GN37" s="225"/>
      <c r="GO37" s="225"/>
      <c r="GP37" s="225"/>
      <c r="GQ37" s="225"/>
      <c r="GR37" s="225"/>
      <c r="GS37" s="225"/>
      <c r="GT37" s="225"/>
      <c r="GU37" s="225"/>
      <c r="GV37" s="225"/>
      <c r="GW37" s="225"/>
      <c r="GX37" s="225"/>
      <c r="GY37" s="225"/>
      <c r="GZ37" s="225"/>
      <c r="HA37" s="225"/>
      <c r="HB37" s="225"/>
      <c r="HC37" s="225"/>
      <c r="HD37" s="225"/>
      <c r="HE37" s="225"/>
      <c r="HF37" s="225"/>
      <c r="HG37" s="225"/>
      <c r="HH37" s="225"/>
      <c r="HI37" s="225"/>
      <c r="HJ37" s="225"/>
      <c r="HK37" s="225"/>
      <c r="HL37" s="225"/>
      <c r="HM37" s="225"/>
      <c r="HN37" s="225"/>
      <c r="HO37" s="225"/>
      <c r="HP37" s="225"/>
      <c r="HQ37" s="225"/>
      <c r="HR37" s="225"/>
      <c r="HS37" s="225"/>
      <c r="HT37" s="225"/>
      <c r="HU37" s="225"/>
      <c r="HV37" s="225"/>
      <c r="HW37" s="225"/>
      <c r="HX37" s="225"/>
      <c r="HY37" s="225"/>
      <c r="HZ37" s="225"/>
      <c r="IA37" s="225"/>
      <c r="IB37" s="225"/>
      <c r="IC37" s="225"/>
      <c r="ID37" s="225"/>
      <c r="IE37" s="225"/>
      <c r="IF37" s="225"/>
      <c r="IG37" s="225"/>
      <c r="IH37" s="225"/>
      <c r="II37" s="225"/>
      <c r="IJ37" s="225"/>
      <c r="IK37" s="225"/>
      <c r="IL37" s="225"/>
      <c r="IM37" s="225"/>
      <c r="IN37" s="225"/>
      <c r="IO37" s="225"/>
      <c r="IP37" s="225"/>
      <c r="IQ37" s="225"/>
      <c r="IR37" s="225"/>
      <c r="IS37" s="225"/>
      <c r="IT37" s="225"/>
    </row>
    <row r="38" spans="1:254" s="295" customFormat="1" ht="30" x14ac:dyDescent="0.25">
      <c r="A38" s="291">
        <v>30</v>
      </c>
      <c r="B38" s="296" t="s">
        <v>511</v>
      </c>
      <c r="C38" s="292" t="s">
        <v>480</v>
      </c>
      <c r="D38" s="253" t="s">
        <v>510</v>
      </c>
      <c r="E38" s="253" t="s">
        <v>442</v>
      </c>
      <c r="F38" s="253" t="s">
        <v>283</v>
      </c>
      <c r="G38" s="278"/>
      <c r="H38" s="257">
        <v>7381</v>
      </c>
      <c r="I38" s="257">
        <v>7381</v>
      </c>
      <c r="J38" s="293">
        <f t="shared" si="0"/>
        <v>0</v>
      </c>
      <c r="K38" s="315">
        <f t="shared" si="1"/>
        <v>7381</v>
      </c>
      <c r="L38" s="293">
        <v>7381</v>
      </c>
      <c r="M38" s="315">
        <f t="shared" si="3"/>
        <v>0</v>
      </c>
      <c r="N38" s="291" t="s">
        <v>54</v>
      </c>
      <c r="O38" s="395" t="s">
        <v>426</v>
      </c>
      <c r="P38" s="294"/>
      <c r="Q38" s="426" t="s">
        <v>662</v>
      </c>
      <c r="R38" s="225"/>
      <c r="S38" s="225"/>
      <c r="T38" s="225"/>
      <c r="U38" s="225"/>
      <c r="V38" s="225"/>
      <c r="W38" s="225"/>
      <c r="X38" s="225"/>
      <c r="Y38" s="225"/>
      <c r="Z38" s="225"/>
      <c r="AA38" s="225"/>
      <c r="AB38" s="225"/>
      <c r="AC38" s="225"/>
      <c r="AD38" s="225"/>
      <c r="AE38" s="225"/>
      <c r="AF38" s="225"/>
      <c r="AG38" s="225"/>
      <c r="AH38" s="225"/>
      <c r="AI38" s="225"/>
      <c r="AJ38" s="225"/>
      <c r="AK38" s="225"/>
      <c r="AL38" s="225"/>
      <c r="AM38" s="225"/>
      <c r="AN38" s="225"/>
      <c r="AO38" s="225"/>
      <c r="AP38" s="225"/>
      <c r="AQ38" s="225"/>
      <c r="AR38" s="225"/>
      <c r="AS38" s="225"/>
      <c r="AT38" s="225"/>
      <c r="AU38" s="225"/>
      <c r="AV38" s="225"/>
      <c r="AW38" s="225"/>
      <c r="AX38" s="225"/>
      <c r="AY38" s="225"/>
      <c r="AZ38" s="225"/>
      <c r="BA38" s="225"/>
      <c r="BB38" s="225"/>
      <c r="BC38" s="225"/>
      <c r="BD38" s="225"/>
      <c r="BE38" s="225"/>
      <c r="BF38" s="225"/>
      <c r="BG38" s="225"/>
      <c r="BH38" s="225"/>
      <c r="BI38" s="225"/>
      <c r="BJ38" s="225"/>
      <c r="BK38" s="225"/>
      <c r="BL38" s="225"/>
      <c r="BM38" s="225"/>
      <c r="BN38" s="225"/>
      <c r="BO38" s="225"/>
      <c r="BP38" s="225"/>
      <c r="BQ38" s="225"/>
      <c r="BR38" s="225"/>
      <c r="BS38" s="225"/>
      <c r="BT38" s="225"/>
      <c r="BU38" s="225"/>
      <c r="BV38" s="225"/>
      <c r="BW38" s="225"/>
      <c r="BX38" s="225"/>
      <c r="BY38" s="225"/>
      <c r="BZ38" s="225"/>
      <c r="CA38" s="225"/>
      <c r="CB38" s="225"/>
      <c r="CC38" s="225"/>
      <c r="CD38" s="225"/>
      <c r="CE38" s="225"/>
      <c r="CF38" s="225"/>
      <c r="CG38" s="225"/>
      <c r="CH38" s="225"/>
      <c r="CI38" s="225"/>
      <c r="CJ38" s="225"/>
      <c r="CK38" s="225"/>
      <c r="CL38" s="225"/>
      <c r="CM38" s="225"/>
      <c r="CN38" s="225"/>
      <c r="CO38" s="225"/>
      <c r="CP38" s="225"/>
      <c r="CQ38" s="225"/>
      <c r="CR38" s="225"/>
      <c r="CS38" s="225"/>
      <c r="CT38" s="225"/>
      <c r="CU38" s="225"/>
      <c r="CV38" s="225"/>
      <c r="CW38" s="225"/>
      <c r="CX38" s="225"/>
      <c r="CY38" s="225"/>
      <c r="CZ38" s="225"/>
      <c r="DA38" s="225"/>
      <c r="DB38" s="225"/>
      <c r="DC38" s="225"/>
      <c r="DD38" s="225"/>
      <c r="DE38" s="225"/>
      <c r="DF38" s="225"/>
      <c r="DG38" s="225"/>
      <c r="DH38" s="225"/>
      <c r="DI38" s="225"/>
      <c r="DJ38" s="225"/>
      <c r="DK38" s="225"/>
      <c r="DL38" s="225"/>
      <c r="DM38" s="225"/>
      <c r="DN38" s="225"/>
      <c r="DO38" s="225"/>
      <c r="DP38" s="225"/>
      <c r="DQ38" s="225"/>
      <c r="DR38" s="225"/>
      <c r="DS38" s="225"/>
      <c r="DT38" s="225"/>
      <c r="DU38" s="225"/>
      <c r="DV38" s="225"/>
      <c r="DW38" s="225"/>
      <c r="DX38" s="225"/>
      <c r="DY38" s="225"/>
      <c r="DZ38" s="225"/>
      <c r="EA38" s="225"/>
      <c r="EB38" s="225"/>
      <c r="EC38" s="225"/>
      <c r="ED38" s="225"/>
      <c r="EE38" s="225"/>
      <c r="EF38" s="225"/>
      <c r="EG38" s="225"/>
      <c r="EH38" s="225"/>
      <c r="EI38" s="225"/>
      <c r="EJ38" s="225"/>
      <c r="EK38" s="225"/>
      <c r="EL38" s="225"/>
      <c r="EM38" s="225"/>
      <c r="EN38" s="225"/>
      <c r="EO38" s="225"/>
      <c r="EP38" s="225"/>
      <c r="EQ38" s="225"/>
      <c r="ER38" s="225"/>
      <c r="ES38" s="225"/>
      <c r="ET38" s="225"/>
      <c r="EU38" s="225"/>
      <c r="EV38" s="225"/>
      <c r="EW38" s="225"/>
      <c r="EX38" s="225"/>
      <c r="EY38" s="225"/>
      <c r="EZ38" s="225"/>
      <c r="FA38" s="225"/>
      <c r="FB38" s="225"/>
      <c r="FC38" s="225"/>
      <c r="FD38" s="225"/>
      <c r="FE38" s="225"/>
      <c r="FF38" s="225"/>
      <c r="FG38" s="225"/>
      <c r="FH38" s="225"/>
      <c r="FI38" s="225"/>
      <c r="FJ38" s="225"/>
      <c r="FK38" s="225"/>
      <c r="FL38" s="225"/>
      <c r="FM38" s="225"/>
      <c r="FN38" s="225"/>
      <c r="FO38" s="225"/>
      <c r="FP38" s="225"/>
      <c r="FQ38" s="225"/>
      <c r="FR38" s="225"/>
      <c r="FS38" s="225"/>
      <c r="FT38" s="225"/>
      <c r="FU38" s="225"/>
      <c r="FV38" s="225"/>
      <c r="FW38" s="225"/>
      <c r="FX38" s="225"/>
      <c r="FY38" s="225"/>
      <c r="FZ38" s="225"/>
      <c r="GA38" s="225"/>
      <c r="GB38" s="225"/>
      <c r="GC38" s="225"/>
      <c r="GD38" s="225"/>
      <c r="GE38" s="225"/>
      <c r="GF38" s="225"/>
      <c r="GG38" s="225"/>
      <c r="GH38" s="225"/>
      <c r="GI38" s="225"/>
      <c r="GJ38" s="225"/>
      <c r="GK38" s="225"/>
      <c r="GL38" s="225"/>
      <c r="GM38" s="225"/>
      <c r="GN38" s="225"/>
      <c r="GO38" s="225"/>
      <c r="GP38" s="225"/>
      <c r="GQ38" s="225"/>
      <c r="GR38" s="225"/>
      <c r="GS38" s="225"/>
      <c r="GT38" s="225"/>
      <c r="GU38" s="225"/>
      <c r="GV38" s="225"/>
      <c r="GW38" s="225"/>
      <c r="GX38" s="225"/>
      <c r="GY38" s="225"/>
      <c r="GZ38" s="225"/>
      <c r="HA38" s="225"/>
      <c r="HB38" s="225"/>
      <c r="HC38" s="225"/>
      <c r="HD38" s="225"/>
      <c r="HE38" s="225"/>
      <c r="HF38" s="225"/>
      <c r="HG38" s="225"/>
      <c r="HH38" s="225"/>
      <c r="HI38" s="225"/>
      <c r="HJ38" s="225"/>
      <c r="HK38" s="225"/>
      <c r="HL38" s="225"/>
      <c r="HM38" s="225"/>
      <c r="HN38" s="225"/>
      <c r="HO38" s="225"/>
      <c r="HP38" s="225"/>
      <c r="HQ38" s="225"/>
      <c r="HR38" s="225"/>
      <c r="HS38" s="225"/>
      <c r="HT38" s="225"/>
      <c r="HU38" s="225"/>
      <c r="HV38" s="225"/>
      <c r="HW38" s="225"/>
      <c r="HX38" s="225"/>
      <c r="HY38" s="225"/>
      <c r="HZ38" s="225"/>
      <c r="IA38" s="225"/>
      <c r="IB38" s="225"/>
      <c r="IC38" s="225"/>
      <c r="ID38" s="225"/>
      <c r="IE38" s="225"/>
      <c r="IF38" s="225"/>
      <c r="IG38" s="225"/>
      <c r="IH38" s="225"/>
      <c r="II38" s="225"/>
      <c r="IJ38" s="225"/>
      <c r="IK38" s="225"/>
      <c r="IL38" s="225"/>
      <c r="IM38" s="225"/>
      <c r="IN38" s="225"/>
      <c r="IO38" s="225"/>
      <c r="IP38" s="225"/>
      <c r="IQ38" s="225"/>
      <c r="IR38" s="225"/>
      <c r="IS38" s="225"/>
      <c r="IT38" s="225"/>
    </row>
    <row r="39" spans="1:254" s="295" customFormat="1" ht="30" x14ac:dyDescent="0.25">
      <c r="A39" s="291">
        <v>31</v>
      </c>
      <c r="B39" s="296" t="s">
        <v>496</v>
      </c>
      <c r="C39" s="292" t="s">
        <v>480</v>
      </c>
      <c r="D39" s="253" t="s">
        <v>510</v>
      </c>
      <c r="E39" s="253" t="s">
        <v>442</v>
      </c>
      <c r="F39" s="253" t="s">
        <v>287</v>
      </c>
      <c r="G39" s="278"/>
      <c r="H39" s="257">
        <v>35140</v>
      </c>
      <c r="I39" s="257">
        <v>35140</v>
      </c>
      <c r="J39" s="293">
        <f t="shared" si="0"/>
        <v>0</v>
      </c>
      <c r="K39" s="315">
        <f t="shared" si="1"/>
        <v>35140</v>
      </c>
      <c r="L39" s="293">
        <v>35140</v>
      </c>
      <c r="M39" s="315">
        <f t="shared" si="3"/>
        <v>0</v>
      </c>
      <c r="N39" s="291" t="s">
        <v>54</v>
      </c>
      <c r="O39" s="395" t="s">
        <v>426</v>
      </c>
      <c r="P39" s="294"/>
      <c r="Q39" s="426" t="s">
        <v>663</v>
      </c>
      <c r="R39" s="225"/>
      <c r="S39" s="225"/>
      <c r="T39" s="225"/>
      <c r="U39" s="225"/>
      <c r="V39" s="225"/>
      <c r="W39" s="225"/>
      <c r="X39" s="225"/>
      <c r="Y39" s="225"/>
      <c r="Z39" s="225"/>
      <c r="AA39" s="225"/>
      <c r="AB39" s="225"/>
      <c r="AC39" s="225"/>
      <c r="AD39" s="225"/>
      <c r="AE39" s="225"/>
      <c r="AF39" s="225"/>
      <c r="AG39" s="225"/>
      <c r="AH39" s="225"/>
      <c r="AI39" s="225"/>
      <c r="AJ39" s="225"/>
      <c r="AK39" s="225"/>
      <c r="AL39" s="225"/>
      <c r="AM39" s="225"/>
      <c r="AN39" s="225"/>
      <c r="AO39" s="225"/>
      <c r="AP39" s="225"/>
      <c r="AQ39" s="225"/>
      <c r="AR39" s="225"/>
      <c r="AS39" s="225"/>
      <c r="AT39" s="225"/>
      <c r="AU39" s="225"/>
      <c r="AV39" s="225"/>
      <c r="AW39" s="225"/>
      <c r="AX39" s="225"/>
      <c r="AY39" s="225"/>
      <c r="AZ39" s="225"/>
      <c r="BA39" s="225"/>
      <c r="BB39" s="225"/>
      <c r="BC39" s="225"/>
      <c r="BD39" s="225"/>
      <c r="BE39" s="225"/>
      <c r="BF39" s="225"/>
      <c r="BG39" s="225"/>
      <c r="BH39" s="225"/>
      <c r="BI39" s="225"/>
      <c r="BJ39" s="225"/>
      <c r="BK39" s="225"/>
      <c r="BL39" s="225"/>
      <c r="BM39" s="225"/>
      <c r="BN39" s="225"/>
      <c r="BO39" s="225"/>
      <c r="BP39" s="225"/>
      <c r="BQ39" s="225"/>
      <c r="BR39" s="225"/>
      <c r="BS39" s="225"/>
      <c r="BT39" s="225"/>
      <c r="BU39" s="225"/>
      <c r="BV39" s="225"/>
      <c r="BW39" s="225"/>
      <c r="BX39" s="225"/>
      <c r="BY39" s="225"/>
      <c r="BZ39" s="225"/>
      <c r="CA39" s="225"/>
      <c r="CB39" s="225"/>
      <c r="CC39" s="225"/>
      <c r="CD39" s="225"/>
      <c r="CE39" s="225"/>
      <c r="CF39" s="225"/>
      <c r="CG39" s="225"/>
      <c r="CH39" s="225"/>
      <c r="CI39" s="225"/>
      <c r="CJ39" s="225"/>
      <c r="CK39" s="225"/>
      <c r="CL39" s="225"/>
      <c r="CM39" s="225"/>
      <c r="CN39" s="225"/>
      <c r="CO39" s="225"/>
      <c r="CP39" s="225"/>
      <c r="CQ39" s="225"/>
      <c r="CR39" s="225"/>
      <c r="CS39" s="225"/>
      <c r="CT39" s="225"/>
      <c r="CU39" s="225"/>
      <c r="CV39" s="225"/>
      <c r="CW39" s="225"/>
      <c r="CX39" s="225"/>
      <c r="CY39" s="225"/>
      <c r="CZ39" s="225"/>
      <c r="DA39" s="225"/>
      <c r="DB39" s="225"/>
      <c r="DC39" s="225"/>
      <c r="DD39" s="225"/>
      <c r="DE39" s="225"/>
      <c r="DF39" s="225"/>
      <c r="DG39" s="225"/>
      <c r="DH39" s="225"/>
      <c r="DI39" s="225"/>
      <c r="DJ39" s="225"/>
      <c r="DK39" s="225"/>
      <c r="DL39" s="225"/>
      <c r="DM39" s="225"/>
      <c r="DN39" s="225"/>
      <c r="DO39" s="225"/>
      <c r="DP39" s="225"/>
      <c r="DQ39" s="225"/>
      <c r="DR39" s="225"/>
      <c r="DS39" s="225"/>
      <c r="DT39" s="225"/>
      <c r="DU39" s="225"/>
      <c r="DV39" s="225"/>
      <c r="DW39" s="225"/>
      <c r="DX39" s="225"/>
      <c r="DY39" s="225"/>
      <c r="DZ39" s="225"/>
      <c r="EA39" s="225"/>
      <c r="EB39" s="225"/>
      <c r="EC39" s="225"/>
      <c r="ED39" s="225"/>
      <c r="EE39" s="225"/>
      <c r="EF39" s="225"/>
      <c r="EG39" s="225"/>
      <c r="EH39" s="225"/>
      <c r="EI39" s="225"/>
      <c r="EJ39" s="225"/>
      <c r="EK39" s="225"/>
      <c r="EL39" s="225"/>
      <c r="EM39" s="225"/>
      <c r="EN39" s="225"/>
      <c r="EO39" s="225"/>
      <c r="EP39" s="225"/>
      <c r="EQ39" s="225"/>
      <c r="ER39" s="225"/>
      <c r="ES39" s="225"/>
      <c r="ET39" s="225"/>
      <c r="EU39" s="225"/>
      <c r="EV39" s="225"/>
      <c r="EW39" s="225"/>
      <c r="EX39" s="225"/>
      <c r="EY39" s="225"/>
      <c r="EZ39" s="225"/>
      <c r="FA39" s="225"/>
      <c r="FB39" s="225"/>
      <c r="FC39" s="225"/>
      <c r="FD39" s="225"/>
      <c r="FE39" s="225"/>
      <c r="FF39" s="225"/>
      <c r="FG39" s="225"/>
      <c r="FH39" s="225"/>
      <c r="FI39" s="225"/>
      <c r="FJ39" s="225"/>
      <c r="FK39" s="225"/>
      <c r="FL39" s="225"/>
      <c r="FM39" s="225"/>
      <c r="FN39" s="225"/>
      <c r="FO39" s="225"/>
      <c r="FP39" s="225"/>
      <c r="FQ39" s="225"/>
      <c r="FR39" s="225"/>
      <c r="FS39" s="225"/>
      <c r="FT39" s="225"/>
      <c r="FU39" s="225"/>
      <c r="FV39" s="225"/>
      <c r="FW39" s="225"/>
      <c r="FX39" s="225"/>
      <c r="FY39" s="225"/>
      <c r="FZ39" s="225"/>
      <c r="GA39" s="225"/>
      <c r="GB39" s="225"/>
      <c r="GC39" s="225"/>
      <c r="GD39" s="225"/>
      <c r="GE39" s="225"/>
      <c r="GF39" s="225"/>
      <c r="GG39" s="225"/>
      <c r="GH39" s="225"/>
      <c r="GI39" s="225"/>
      <c r="GJ39" s="225"/>
      <c r="GK39" s="225"/>
      <c r="GL39" s="225"/>
      <c r="GM39" s="225"/>
      <c r="GN39" s="225"/>
      <c r="GO39" s="225"/>
      <c r="GP39" s="225"/>
      <c r="GQ39" s="225"/>
      <c r="GR39" s="225"/>
      <c r="GS39" s="225"/>
      <c r="GT39" s="225"/>
      <c r="GU39" s="225"/>
      <c r="GV39" s="225"/>
      <c r="GW39" s="225"/>
      <c r="GX39" s="225"/>
      <c r="GY39" s="225"/>
      <c r="GZ39" s="225"/>
      <c r="HA39" s="225"/>
      <c r="HB39" s="225"/>
      <c r="HC39" s="225"/>
      <c r="HD39" s="225"/>
      <c r="HE39" s="225"/>
      <c r="HF39" s="225"/>
      <c r="HG39" s="225"/>
      <c r="HH39" s="225"/>
      <c r="HI39" s="225"/>
      <c r="HJ39" s="225"/>
      <c r="HK39" s="225"/>
      <c r="HL39" s="225"/>
      <c r="HM39" s="225"/>
      <c r="HN39" s="225"/>
      <c r="HO39" s="225"/>
      <c r="HP39" s="225"/>
      <c r="HQ39" s="225"/>
      <c r="HR39" s="225"/>
      <c r="HS39" s="225"/>
      <c r="HT39" s="225"/>
      <c r="HU39" s="225"/>
      <c r="HV39" s="225"/>
      <c r="HW39" s="225"/>
      <c r="HX39" s="225"/>
      <c r="HY39" s="225"/>
      <c r="HZ39" s="225"/>
      <c r="IA39" s="225"/>
      <c r="IB39" s="225"/>
      <c r="IC39" s="225"/>
      <c r="ID39" s="225"/>
      <c r="IE39" s="225"/>
      <c r="IF39" s="225"/>
      <c r="IG39" s="225"/>
      <c r="IH39" s="225"/>
      <c r="II39" s="225"/>
      <c r="IJ39" s="225"/>
      <c r="IK39" s="225"/>
      <c r="IL39" s="225"/>
      <c r="IM39" s="225"/>
      <c r="IN39" s="225"/>
      <c r="IO39" s="225"/>
      <c r="IP39" s="225"/>
      <c r="IQ39" s="225"/>
      <c r="IR39" s="225"/>
      <c r="IS39" s="225"/>
      <c r="IT39" s="225"/>
    </row>
    <row r="40" spans="1:254" s="261" customFormat="1" ht="30" x14ac:dyDescent="0.25">
      <c r="A40" s="291">
        <v>32</v>
      </c>
      <c r="B40" s="296" t="s">
        <v>512</v>
      </c>
      <c r="C40" s="292" t="s">
        <v>480</v>
      </c>
      <c r="D40" s="253" t="s">
        <v>513</v>
      </c>
      <c r="E40" s="253" t="s">
        <v>442</v>
      </c>
      <c r="F40" s="253" t="s">
        <v>283</v>
      </c>
      <c r="G40" s="278"/>
      <c r="H40" s="257">
        <v>13</v>
      </c>
      <c r="I40" s="257">
        <v>13</v>
      </c>
      <c r="J40" s="293">
        <f t="shared" si="0"/>
        <v>0</v>
      </c>
      <c r="K40" s="315">
        <f t="shared" si="1"/>
        <v>13</v>
      </c>
      <c r="L40" s="293">
        <v>13</v>
      </c>
      <c r="M40" s="315">
        <f t="shared" si="3"/>
        <v>0</v>
      </c>
      <c r="N40" s="291" t="s">
        <v>54</v>
      </c>
      <c r="O40" s="395" t="s">
        <v>426</v>
      </c>
      <c r="P40" s="297"/>
      <c r="Q40" s="426" t="s">
        <v>664</v>
      </c>
      <c r="R40" s="225"/>
      <c r="S40" s="225"/>
      <c r="T40" s="225"/>
      <c r="U40" s="225"/>
      <c r="V40" s="225"/>
      <c r="W40" s="225"/>
      <c r="X40" s="225"/>
      <c r="Y40" s="225"/>
      <c r="Z40" s="225"/>
      <c r="AA40" s="225"/>
      <c r="AB40" s="225"/>
      <c r="AC40" s="225"/>
      <c r="AD40" s="225"/>
      <c r="AE40" s="225"/>
      <c r="AF40" s="225"/>
      <c r="AG40" s="225"/>
      <c r="AH40" s="225"/>
      <c r="AI40" s="225"/>
      <c r="AJ40" s="225"/>
      <c r="AK40" s="225"/>
      <c r="AL40" s="225"/>
      <c r="AM40" s="225"/>
      <c r="AN40" s="225"/>
      <c r="AO40" s="225"/>
      <c r="AP40" s="225"/>
      <c r="AQ40" s="225"/>
      <c r="AR40" s="225"/>
      <c r="AS40" s="225"/>
      <c r="AT40" s="225"/>
      <c r="AU40" s="225"/>
      <c r="AV40" s="225"/>
      <c r="AW40" s="225"/>
      <c r="AX40" s="225"/>
      <c r="AY40" s="225"/>
      <c r="AZ40" s="225"/>
      <c r="BA40" s="225"/>
      <c r="BB40" s="225"/>
      <c r="BC40" s="225"/>
      <c r="BD40" s="225"/>
      <c r="BE40" s="225"/>
      <c r="BF40" s="225"/>
      <c r="BG40" s="225"/>
      <c r="BH40" s="225"/>
      <c r="BI40" s="225"/>
      <c r="BJ40" s="225"/>
      <c r="BK40" s="225"/>
      <c r="BL40" s="225"/>
      <c r="BM40" s="225"/>
      <c r="BN40" s="225"/>
      <c r="BO40" s="225"/>
      <c r="BP40" s="225"/>
      <c r="BQ40" s="225"/>
      <c r="BR40" s="225"/>
      <c r="BS40" s="225"/>
      <c r="BT40" s="225"/>
      <c r="BU40" s="225"/>
      <c r="BV40" s="225"/>
      <c r="BW40" s="225"/>
      <c r="BX40" s="225"/>
      <c r="BY40" s="225"/>
      <c r="BZ40" s="225"/>
      <c r="CA40" s="225"/>
      <c r="CB40" s="225"/>
      <c r="CC40" s="225"/>
      <c r="CD40" s="225"/>
      <c r="CE40" s="225"/>
      <c r="CF40" s="225"/>
      <c r="CG40" s="225"/>
      <c r="CH40" s="225"/>
      <c r="CI40" s="225"/>
      <c r="CJ40" s="225"/>
      <c r="CK40" s="225"/>
      <c r="CL40" s="225"/>
      <c r="CM40" s="225"/>
      <c r="CN40" s="225"/>
      <c r="CO40" s="225"/>
      <c r="CP40" s="225"/>
      <c r="CQ40" s="225"/>
      <c r="CR40" s="225"/>
      <c r="CS40" s="225"/>
      <c r="CT40" s="225"/>
      <c r="CU40" s="225"/>
      <c r="CV40" s="225"/>
      <c r="CW40" s="225"/>
      <c r="CX40" s="225"/>
      <c r="CY40" s="225"/>
      <c r="CZ40" s="225"/>
      <c r="DA40" s="225"/>
      <c r="DB40" s="225"/>
      <c r="DC40" s="225"/>
      <c r="DD40" s="225"/>
      <c r="DE40" s="225"/>
      <c r="DF40" s="225"/>
      <c r="DG40" s="225"/>
      <c r="DH40" s="225"/>
      <c r="DI40" s="225"/>
      <c r="DJ40" s="225"/>
      <c r="DK40" s="225"/>
      <c r="DL40" s="225"/>
      <c r="DM40" s="225"/>
      <c r="DN40" s="225"/>
      <c r="DO40" s="225"/>
      <c r="DP40" s="225"/>
      <c r="DQ40" s="225"/>
      <c r="DR40" s="225"/>
      <c r="DS40" s="225"/>
      <c r="DT40" s="225"/>
      <c r="DU40" s="225"/>
      <c r="DV40" s="225"/>
      <c r="DW40" s="225"/>
      <c r="DX40" s="225"/>
      <c r="DY40" s="225"/>
      <c r="DZ40" s="225"/>
      <c r="EA40" s="225"/>
      <c r="EB40" s="225"/>
      <c r="EC40" s="225"/>
      <c r="ED40" s="225"/>
      <c r="EE40" s="225"/>
      <c r="EF40" s="225"/>
      <c r="EG40" s="225"/>
      <c r="EH40" s="225"/>
      <c r="EI40" s="225"/>
      <c r="EJ40" s="225"/>
      <c r="EK40" s="225"/>
      <c r="EL40" s="225"/>
      <c r="EM40" s="225"/>
      <c r="EN40" s="225"/>
      <c r="EO40" s="225"/>
      <c r="EP40" s="225"/>
      <c r="EQ40" s="225"/>
      <c r="ER40" s="225"/>
      <c r="ES40" s="225"/>
      <c r="ET40" s="225"/>
      <c r="EU40" s="225"/>
      <c r="EV40" s="225"/>
      <c r="EW40" s="225"/>
      <c r="EX40" s="225"/>
      <c r="EY40" s="225"/>
      <c r="EZ40" s="225"/>
      <c r="FA40" s="225"/>
      <c r="FB40" s="225"/>
      <c r="FC40" s="225"/>
      <c r="FD40" s="225"/>
      <c r="FE40" s="225"/>
      <c r="FF40" s="225"/>
      <c r="FG40" s="225"/>
      <c r="FH40" s="225"/>
      <c r="FI40" s="225"/>
      <c r="FJ40" s="225"/>
      <c r="FK40" s="225"/>
      <c r="FL40" s="225"/>
      <c r="FM40" s="225"/>
      <c r="FN40" s="225"/>
      <c r="FO40" s="225"/>
      <c r="FP40" s="225"/>
      <c r="FQ40" s="225"/>
      <c r="FR40" s="225"/>
      <c r="FS40" s="225"/>
      <c r="FT40" s="225"/>
      <c r="FU40" s="225"/>
      <c r="FV40" s="225"/>
      <c r="FW40" s="225"/>
      <c r="FX40" s="225"/>
      <c r="FY40" s="225"/>
      <c r="FZ40" s="225"/>
      <c r="GA40" s="225"/>
      <c r="GB40" s="225"/>
      <c r="GC40" s="225"/>
      <c r="GD40" s="225"/>
      <c r="GE40" s="225"/>
      <c r="GF40" s="225"/>
      <c r="GG40" s="225"/>
      <c r="GH40" s="225"/>
      <c r="GI40" s="225"/>
      <c r="GJ40" s="225"/>
      <c r="GK40" s="225"/>
      <c r="GL40" s="225"/>
      <c r="GM40" s="225"/>
      <c r="GN40" s="225"/>
      <c r="GO40" s="225"/>
      <c r="GP40" s="225"/>
      <c r="GQ40" s="225"/>
      <c r="GR40" s="225"/>
      <c r="GS40" s="225"/>
      <c r="GT40" s="225"/>
      <c r="GU40" s="225"/>
      <c r="GV40" s="225"/>
      <c r="GW40" s="225"/>
      <c r="GX40" s="225"/>
      <c r="GY40" s="225"/>
      <c r="GZ40" s="225"/>
      <c r="HA40" s="225"/>
      <c r="HB40" s="225"/>
      <c r="HC40" s="225"/>
      <c r="HD40" s="225"/>
      <c r="HE40" s="225"/>
      <c r="HF40" s="225"/>
      <c r="HG40" s="225"/>
      <c r="HH40" s="225"/>
      <c r="HI40" s="225"/>
      <c r="HJ40" s="225"/>
      <c r="HK40" s="225"/>
      <c r="HL40" s="225"/>
      <c r="HM40" s="225"/>
      <c r="HN40" s="225"/>
      <c r="HO40" s="225"/>
      <c r="HP40" s="225"/>
      <c r="HQ40" s="225"/>
      <c r="HR40" s="225"/>
      <c r="HS40" s="225"/>
      <c r="HT40" s="225"/>
      <c r="HU40" s="225"/>
      <c r="HV40" s="225"/>
      <c r="HW40" s="225"/>
      <c r="HX40" s="225"/>
      <c r="HY40" s="225"/>
      <c r="HZ40" s="225"/>
      <c r="IA40" s="225"/>
      <c r="IB40" s="225"/>
      <c r="IC40" s="225"/>
      <c r="ID40" s="225"/>
      <c r="IE40" s="225"/>
      <c r="IF40" s="225"/>
      <c r="IG40" s="225"/>
      <c r="IH40" s="225"/>
      <c r="II40" s="225"/>
      <c r="IJ40" s="225"/>
      <c r="IK40" s="225"/>
      <c r="IL40" s="225"/>
      <c r="IM40" s="225"/>
      <c r="IN40" s="225"/>
      <c r="IO40" s="225"/>
      <c r="IP40" s="225"/>
      <c r="IQ40" s="225"/>
      <c r="IR40" s="225"/>
      <c r="IS40" s="225"/>
      <c r="IT40" s="225"/>
    </row>
    <row r="41" spans="1:254" s="261" customFormat="1" x14ac:dyDescent="0.25">
      <c r="A41" s="291">
        <v>33</v>
      </c>
      <c r="B41" s="296" t="s">
        <v>514</v>
      </c>
      <c r="C41" s="292" t="s">
        <v>480</v>
      </c>
      <c r="D41" s="253" t="s">
        <v>515</v>
      </c>
      <c r="E41" s="253" t="s">
        <v>442</v>
      </c>
      <c r="F41" s="253" t="s">
        <v>287</v>
      </c>
      <c r="G41" s="278">
        <v>732</v>
      </c>
      <c r="H41" s="257">
        <v>732</v>
      </c>
      <c r="I41" s="257">
        <v>732</v>
      </c>
      <c r="J41" s="293">
        <f t="shared" ref="J41:J72" si="4">I41-H41</f>
        <v>0</v>
      </c>
      <c r="K41" s="315">
        <f t="shared" si="1"/>
        <v>0</v>
      </c>
      <c r="L41" s="293">
        <v>0</v>
      </c>
      <c r="M41" s="315">
        <f t="shared" si="3"/>
        <v>0</v>
      </c>
      <c r="N41" s="291" t="s">
        <v>54</v>
      </c>
      <c r="O41" s="338"/>
      <c r="P41" s="297"/>
      <c r="Q41" s="426"/>
      <c r="R41" s="225"/>
      <c r="S41" s="225"/>
      <c r="T41" s="225"/>
      <c r="U41" s="225"/>
      <c r="V41" s="225"/>
      <c r="W41" s="225"/>
      <c r="X41" s="225"/>
      <c r="Y41" s="225"/>
      <c r="Z41" s="225"/>
      <c r="AA41" s="225"/>
      <c r="AB41" s="225"/>
      <c r="AC41" s="225"/>
      <c r="AD41" s="225"/>
      <c r="AE41" s="225"/>
      <c r="AF41" s="225"/>
      <c r="AG41" s="225"/>
      <c r="AH41" s="225"/>
      <c r="AI41" s="225"/>
      <c r="AJ41" s="225"/>
      <c r="AK41" s="225"/>
      <c r="AL41" s="225"/>
      <c r="AM41" s="225"/>
      <c r="AN41" s="225"/>
      <c r="AO41" s="225"/>
      <c r="AP41" s="225"/>
      <c r="AQ41" s="225"/>
      <c r="AR41" s="225"/>
      <c r="AS41" s="225"/>
      <c r="AT41" s="225"/>
      <c r="AU41" s="225"/>
      <c r="AV41" s="225"/>
      <c r="AW41" s="225"/>
      <c r="AX41" s="225"/>
      <c r="AY41" s="225"/>
      <c r="AZ41" s="225"/>
      <c r="BA41" s="225"/>
      <c r="BB41" s="225"/>
      <c r="BC41" s="225"/>
      <c r="BD41" s="225"/>
      <c r="BE41" s="225"/>
      <c r="BF41" s="225"/>
      <c r="BG41" s="225"/>
      <c r="BH41" s="225"/>
      <c r="BI41" s="225"/>
      <c r="BJ41" s="225"/>
      <c r="BK41" s="225"/>
      <c r="BL41" s="225"/>
      <c r="BM41" s="225"/>
      <c r="BN41" s="225"/>
      <c r="BO41" s="225"/>
      <c r="BP41" s="225"/>
      <c r="BQ41" s="225"/>
      <c r="BR41" s="225"/>
      <c r="BS41" s="225"/>
      <c r="BT41" s="225"/>
      <c r="BU41" s="225"/>
      <c r="BV41" s="225"/>
      <c r="BW41" s="225"/>
      <c r="BX41" s="225"/>
      <c r="BY41" s="225"/>
      <c r="BZ41" s="225"/>
      <c r="CA41" s="225"/>
      <c r="CB41" s="225"/>
      <c r="CC41" s="225"/>
      <c r="CD41" s="225"/>
      <c r="CE41" s="225"/>
      <c r="CF41" s="225"/>
      <c r="CG41" s="225"/>
      <c r="CH41" s="225"/>
      <c r="CI41" s="225"/>
      <c r="CJ41" s="225"/>
      <c r="CK41" s="225"/>
      <c r="CL41" s="225"/>
      <c r="CM41" s="225"/>
      <c r="CN41" s="225"/>
      <c r="CO41" s="225"/>
      <c r="CP41" s="225"/>
      <c r="CQ41" s="225"/>
      <c r="CR41" s="225"/>
      <c r="CS41" s="225"/>
      <c r="CT41" s="225"/>
      <c r="CU41" s="225"/>
      <c r="CV41" s="225"/>
      <c r="CW41" s="225"/>
      <c r="CX41" s="225"/>
      <c r="CY41" s="225"/>
      <c r="CZ41" s="225"/>
      <c r="DA41" s="225"/>
      <c r="DB41" s="225"/>
      <c r="DC41" s="225"/>
      <c r="DD41" s="225"/>
      <c r="DE41" s="225"/>
      <c r="DF41" s="225"/>
      <c r="DG41" s="225"/>
      <c r="DH41" s="225"/>
      <c r="DI41" s="225"/>
      <c r="DJ41" s="225"/>
      <c r="DK41" s="225"/>
      <c r="DL41" s="225"/>
      <c r="DM41" s="225"/>
      <c r="DN41" s="225"/>
      <c r="DO41" s="225"/>
      <c r="DP41" s="225"/>
      <c r="DQ41" s="225"/>
      <c r="DR41" s="225"/>
      <c r="DS41" s="225"/>
      <c r="DT41" s="225"/>
      <c r="DU41" s="225"/>
      <c r="DV41" s="225"/>
      <c r="DW41" s="225"/>
      <c r="DX41" s="225"/>
      <c r="DY41" s="225"/>
      <c r="DZ41" s="225"/>
      <c r="EA41" s="225"/>
      <c r="EB41" s="225"/>
      <c r="EC41" s="225"/>
      <c r="ED41" s="225"/>
      <c r="EE41" s="225"/>
      <c r="EF41" s="225"/>
      <c r="EG41" s="225"/>
      <c r="EH41" s="225"/>
      <c r="EI41" s="225"/>
      <c r="EJ41" s="225"/>
      <c r="EK41" s="225"/>
      <c r="EL41" s="225"/>
      <c r="EM41" s="225"/>
      <c r="EN41" s="225"/>
      <c r="EO41" s="225"/>
      <c r="EP41" s="225"/>
      <c r="EQ41" s="225"/>
      <c r="ER41" s="225"/>
      <c r="ES41" s="225"/>
      <c r="ET41" s="225"/>
      <c r="EU41" s="225"/>
      <c r="EV41" s="225"/>
      <c r="EW41" s="225"/>
      <c r="EX41" s="225"/>
      <c r="EY41" s="225"/>
      <c r="EZ41" s="225"/>
      <c r="FA41" s="225"/>
      <c r="FB41" s="225"/>
      <c r="FC41" s="225"/>
      <c r="FD41" s="225"/>
      <c r="FE41" s="225"/>
      <c r="FF41" s="225"/>
      <c r="FG41" s="225"/>
      <c r="FH41" s="225"/>
      <c r="FI41" s="225"/>
      <c r="FJ41" s="225"/>
      <c r="FK41" s="225"/>
      <c r="FL41" s="225"/>
      <c r="FM41" s="225"/>
      <c r="FN41" s="225"/>
      <c r="FO41" s="225"/>
      <c r="FP41" s="225"/>
      <c r="FQ41" s="225"/>
      <c r="FR41" s="225"/>
      <c r="FS41" s="225"/>
      <c r="FT41" s="225"/>
      <c r="FU41" s="225"/>
      <c r="FV41" s="225"/>
      <c r="FW41" s="225"/>
      <c r="FX41" s="225"/>
      <c r="FY41" s="225"/>
      <c r="FZ41" s="225"/>
      <c r="GA41" s="225"/>
      <c r="GB41" s="225"/>
      <c r="GC41" s="225"/>
      <c r="GD41" s="225"/>
      <c r="GE41" s="225"/>
      <c r="GF41" s="225"/>
      <c r="GG41" s="225"/>
      <c r="GH41" s="225"/>
      <c r="GI41" s="225"/>
      <c r="GJ41" s="225"/>
      <c r="GK41" s="225"/>
      <c r="GL41" s="225"/>
      <c r="GM41" s="225"/>
      <c r="GN41" s="225"/>
      <c r="GO41" s="225"/>
      <c r="GP41" s="225"/>
      <c r="GQ41" s="225"/>
      <c r="GR41" s="225"/>
      <c r="GS41" s="225"/>
      <c r="GT41" s="225"/>
      <c r="GU41" s="225"/>
      <c r="GV41" s="225"/>
      <c r="GW41" s="225"/>
      <c r="GX41" s="225"/>
      <c r="GY41" s="225"/>
      <c r="GZ41" s="225"/>
      <c r="HA41" s="225"/>
      <c r="HB41" s="225"/>
      <c r="HC41" s="225"/>
      <c r="HD41" s="225"/>
      <c r="HE41" s="225"/>
      <c r="HF41" s="225"/>
      <c r="HG41" s="225"/>
      <c r="HH41" s="225"/>
      <c r="HI41" s="225"/>
      <c r="HJ41" s="225"/>
      <c r="HK41" s="225"/>
      <c r="HL41" s="225"/>
      <c r="HM41" s="225"/>
      <c r="HN41" s="225"/>
      <c r="HO41" s="225"/>
      <c r="HP41" s="225"/>
      <c r="HQ41" s="225"/>
      <c r="HR41" s="225"/>
      <c r="HS41" s="225"/>
      <c r="HT41" s="225"/>
      <c r="HU41" s="225"/>
      <c r="HV41" s="225"/>
      <c r="HW41" s="225"/>
      <c r="HX41" s="225"/>
      <c r="HY41" s="225"/>
      <c r="HZ41" s="225"/>
      <c r="IA41" s="225"/>
      <c r="IB41" s="225"/>
      <c r="IC41" s="225"/>
      <c r="ID41" s="225"/>
      <c r="IE41" s="225"/>
      <c r="IF41" s="225"/>
      <c r="IG41" s="225"/>
      <c r="IH41" s="225"/>
      <c r="II41" s="225"/>
      <c r="IJ41" s="225"/>
      <c r="IK41" s="225"/>
      <c r="IL41" s="225"/>
      <c r="IM41" s="225"/>
      <c r="IN41" s="225"/>
      <c r="IO41" s="225"/>
      <c r="IP41" s="225"/>
      <c r="IQ41" s="225"/>
      <c r="IR41" s="225"/>
      <c r="IS41" s="225"/>
      <c r="IT41" s="225"/>
    </row>
    <row r="42" spans="1:254" s="261" customFormat="1" x14ac:dyDescent="0.25">
      <c r="A42" s="291">
        <v>34</v>
      </c>
      <c r="B42" s="296" t="s">
        <v>501</v>
      </c>
      <c r="C42" s="292" t="s">
        <v>480</v>
      </c>
      <c r="D42" s="253" t="s">
        <v>516</v>
      </c>
      <c r="E42" s="253" t="s">
        <v>442</v>
      </c>
      <c r="F42" s="253" t="s">
        <v>287</v>
      </c>
      <c r="G42" s="278">
        <v>10214</v>
      </c>
      <c r="H42" s="257">
        <v>10214</v>
      </c>
      <c r="I42" s="257">
        <v>10214</v>
      </c>
      <c r="J42" s="293">
        <f t="shared" si="4"/>
        <v>0</v>
      </c>
      <c r="K42" s="315">
        <f t="shared" si="1"/>
        <v>0</v>
      </c>
      <c r="L42" s="293">
        <v>0</v>
      </c>
      <c r="M42" s="315">
        <f t="shared" si="3"/>
        <v>0</v>
      </c>
      <c r="N42" s="291" t="s">
        <v>54</v>
      </c>
      <c r="O42" s="337"/>
      <c r="P42" s="297"/>
      <c r="Q42" s="426"/>
      <c r="R42" s="225"/>
      <c r="S42" s="225"/>
      <c r="T42" s="225"/>
      <c r="U42" s="225"/>
      <c r="V42" s="225"/>
      <c r="W42" s="225"/>
      <c r="X42" s="225"/>
      <c r="Y42" s="225"/>
      <c r="Z42" s="225"/>
      <c r="AA42" s="225"/>
      <c r="AB42" s="225"/>
      <c r="AC42" s="225"/>
      <c r="AD42" s="225"/>
      <c r="AE42" s="225"/>
      <c r="AF42" s="225"/>
      <c r="AG42" s="225"/>
      <c r="AH42" s="225"/>
      <c r="AI42" s="225"/>
      <c r="AJ42" s="225"/>
      <c r="AK42" s="225"/>
      <c r="AL42" s="225"/>
      <c r="AM42" s="225"/>
      <c r="AN42" s="225"/>
      <c r="AO42" s="225"/>
      <c r="AP42" s="225"/>
      <c r="AQ42" s="225"/>
      <c r="AR42" s="225"/>
      <c r="AS42" s="225"/>
      <c r="AT42" s="225"/>
      <c r="AU42" s="225"/>
      <c r="AV42" s="225"/>
      <c r="AW42" s="225"/>
      <c r="AX42" s="225"/>
      <c r="AY42" s="225"/>
      <c r="AZ42" s="225"/>
      <c r="BA42" s="225"/>
      <c r="BB42" s="225"/>
      <c r="BC42" s="225"/>
      <c r="BD42" s="225"/>
      <c r="BE42" s="225"/>
      <c r="BF42" s="225"/>
      <c r="BG42" s="225"/>
      <c r="BH42" s="225"/>
      <c r="BI42" s="225"/>
      <c r="BJ42" s="225"/>
      <c r="BK42" s="225"/>
      <c r="BL42" s="225"/>
      <c r="BM42" s="225"/>
      <c r="BN42" s="225"/>
      <c r="BO42" s="225"/>
      <c r="BP42" s="225"/>
      <c r="BQ42" s="225"/>
      <c r="BR42" s="225"/>
      <c r="BS42" s="225"/>
      <c r="BT42" s="225"/>
      <c r="BU42" s="225"/>
      <c r="BV42" s="225"/>
      <c r="BW42" s="225"/>
      <c r="BX42" s="225"/>
      <c r="BY42" s="225"/>
      <c r="BZ42" s="225"/>
      <c r="CA42" s="225"/>
      <c r="CB42" s="225"/>
      <c r="CC42" s="225"/>
      <c r="CD42" s="225"/>
      <c r="CE42" s="225"/>
      <c r="CF42" s="225"/>
      <c r="CG42" s="225"/>
      <c r="CH42" s="225"/>
      <c r="CI42" s="225"/>
      <c r="CJ42" s="225"/>
      <c r="CK42" s="225"/>
      <c r="CL42" s="225"/>
      <c r="CM42" s="225"/>
      <c r="CN42" s="225"/>
      <c r="CO42" s="225"/>
      <c r="CP42" s="225"/>
      <c r="CQ42" s="225"/>
      <c r="CR42" s="225"/>
      <c r="CS42" s="225"/>
      <c r="CT42" s="225"/>
      <c r="CU42" s="225"/>
      <c r="CV42" s="225"/>
      <c r="CW42" s="225"/>
      <c r="CX42" s="225"/>
      <c r="CY42" s="225"/>
      <c r="CZ42" s="225"/>
      <c r="DA42" s="225"/>
      <c r="DB42" s="225"/>
      <c r="DC42" s="225"/>
      <c r="DD42" s="225"/>
      <c r="DE42" s="225"/>
      <c r="DF42" s="225"/>
      <c r="DG42" s="225"/>
      <c r="DH42" s="225"/>
      <c r="DI42" s="225"/>
      <c r="DJ42" s="225"/>
      <c r="DK42" s="225"/>
      <c r="DL42" s="225"/>
      <c r="DM42" s="225"/>
      <c r="DN42" s="225"/>
      <c r="DO42" s="225"/>
      <c r="DP42" s="225"/>
      <c r="DQ42" s="225"/>
      <c r="DR42" s="225"/>
      <c r="DS42" s="225"/>
      <c r="DT42" s="225"/>
      <c r="DU42" s="225"/>
      <c r="DV42" s="225"/>
      <c r="DW42" s="225"/>
      <c r="DX42" s="225"/>
      <c r="DY42" s="225"/>
      <c r="DZ42" s="225"/>
      <c r="EA42" s="225"/>
      <c r="EB42" s="225"/>
      <c r="EC42" s="225"/>
      <c r="ED42" s="225"/>
      <c r="EE42" s="225"/>
      <c r="EF42" s="225"/>
      <c r="EG42" s="225"/>
      <c r="EH42" s="225"/>
      <c r="EI42" s="225"/>
      <c r="EJ42" s="225"/>
      <c r="EK42" s="225"/>
      <c r="EL42" s="225"/>
      <c r="EM42" s="225"/>
      <c r="EN42" s="225"/>
      <c r="EO42" s="225"/>
      <c r="EP42" s="225"/>
      <c r="EQ42" s="225"/>
      <c r="ER42" s="225"/>
      <c r="ES42" s="225"/>
      <c r="ET42" s="225"/>
      <c r="EU42" s="225"/>
      <c r="EV42" s="225"/>
      <c r="EW42" s="225"/>
      <c r="EX42" s="225"/>
      <c r="EY42" s="225"/>
      <c r="EZ42" s="225"/>
      <c r="FA42" s="225"/>
      <c r="FB42" s="225"/>
      <c r="FC42" s="225"/>
      <c r="FD42" s="225"/>
      <c r="FE42" s="225"/>
      <c r="FF42" s="225"/>
      <c r="FG42" s="225"/>
      <c r="FH42" s="225"/>
      <c r="FI42" s="225"/>
      <c r="FJ42" s="225"/>
      <c r="FK42" s="225"/>
      <c r="FL42" s="225"/>
      <c r="FM42" s="225"/>
      <c r="FN42" s="225"/>
      <c r="FO42" s="225"/>
      <c r="FP42" s="225"/>
      <c r="FQ42" s="225"/>
      <c r="FR42" s="225"/>
      <c r="FS42" s="225"/>
      <c r="FT42" s="225"/>
      <c r="FU42" s="225"/>
      <c r="FV42" s="225"/>
      <c r="FW42" s="225"/>
      <c r="FX42" s="225"/>
      <c r="FY42" s="225"/>
      <c r="FZ42" s="225"/>
      <c r="GA42" s="225"/>
      <c r="GB42" s="225"/>
      <c r="GC42" s="225"/>
      <c r="GD42" s="225"/>
      <c r="GE42" s="225"/>
      <c r="GF42" s="225"/>
      <c r="GG42" s="225"/>
      <c r="GH42" s="225"/>
      <c r="GI42" s="225"/>
      <c r="GJ42" s="225"/>
      <c r="GK42" s="225"/>
      <c r="GL42" s="225"/>
      <c r="GM42" s="225"/>
      <c r="GN42" s="225"/>
      <c r="GO42" s="225"/>
      <c r="GP42" s="225"/>
      <c r="GQ42" s="225"/>
      <c r="GR42" s="225"/>
      <c r="GS42" s="225"/>
      <c r="GT42" s="225"/>
      <c r="GU42" s="225"/>
      <c r="GV42" s="225"/>
      <c r="GW42" s="225"/>
      <c r="GX42" s="225"/>
      <c r="GY42" s="225"/>
      <c r="GZ42" s="225"/>
      <c r="HA42" s="225"/>
      <c r="HB42" s="225"/>
      <c r="HC42" s="225"/>
      <c r="HD42" s="225"/>
      <c r="HE42" s="225"/>
      <c r="HF42" s="225"/>
      <c r="HG42" s="225"/>
      <c r="HH42" s="225"/>
      <c r="HI42" s="225"/>
      <c r="HJ42" s="225"/>
      <c r="HK42" s="225"/>
      <c r="HL42" s="225"/>
      <c r="HM42" s="225"/>
      <c r="HN42" s="225"/>
      <c r="HO42" s="225"/>
      <c r="HP42" s="225"/>
      <c r="HQ42" s="225"/>
      <c r="HR42" s="225"/>
      <c r="HS42" s="225"/>
      <c r="HT42" s="225"/>
      <c r="HU42" s="225"/>
      <c r="HV42" s="225"/>
      <c r="HW42" s="225"/>
      <c r="HX42" s="225"/>
      <c r="HY42" s="225"/>
      <c r="HZ42" s="225"/>
      <c r="IA42" s="225"/>
      <c r="IB42" s="225"/>
      <c r="IC42" s="225"/>
      <c r="ID42" s="225"/>
      <c r="IE42" s="225"/>
      <c r="IF42" s="225"/>
      <c r="IG42" s="225"/>
      <c r="IH42" s="225"/>
      <c r="II42" s="225"/>
      <c r="IJ42" s="225"/>
      <c r="IK42" s="225"/>
      <c r="IL42" s="225"/>
      <c r="IM42" s="225"/>
      <c r="IN42" s="225"/>
      <c r="IO42" s="225"/>
      <c r="IP42" s="225"/>
      <c r="IQ42" s="225"/>
      <c r="IR42" s="225"/>
      <c r="IS42" s="225"/>
      <c r="IT42" s="225"/>
    </row>
    <row r="43" spans="1:254" s="261" customFormat="1" ht="30" x14ac:dyDescent="0.25">
      <c r="A43" s="291">
        <v>35</v>
      </c>
      <c r="B43" s="296" t="s">
        <v>517</v>
      </c>
      <c r="C43" s="292" t="s">
        <v>480</v>
      </c>
      <c r="D43" s="253" t="s">
        <v>516</v>
      </c>
      <c r="E43" s="253" t="s">
        <v>442</v>
      </c>
      <c r="F43" s="253" t="s">
        <v>283</v>
      </c>
      <c r="G43" s="278"/>
      <c r="H43" s="257">
        <v>3542.6000000000004</v>
      </c>
      <c r="I43" s="257">
        <v>3542.6000000000004</v>
      </c>
      <c r="J43" s="293">
        <f t="shared" si="4"/>
        <v>0</v>
      </c>
      <c r="K43" s="315">
        <f t="shared" si="1"/>
        <v>3542.6000000000004</v>
      </c>
      <c r="L43" s="293">
        <v>3542.6000000000004</v>
      </c>
      <c r="M43" s="315">
        <f t="shared" si="3"/>
        <v>0</v>
      </c>
      <c r="N43" s="291" t="s">
        <v>54</v>
      </c>
      <c r="O43" s="395" t="s">
        <v>426</v>
      </c>
      <c r="P43" s="297"/>
      <c r="Q43" s="426" t="s">
        <v>665</v>
      </c>
      <c r="R43" s="225"/>
      <c r="S43" s="225"/>
      <c r="T43" s="225"/>
      <c r="U43" s="225"/>
      <c r="V43" s="225"/>
      <c r="W43" s="225"/>
      <c r="X43" s="225"/>
      <c r="Y43" s="225"/>
      <c r="Z43" s="225"/>
      <c r="AA43" s="225"/>
      <c r="AB43" s="225"/>
      <c r="AC43" s="225"/>
      <c r="AD43" s="225"/>
      <c r="AE43" s="225"/>
      <c r="AF43" s="225"/>
      <c r="AG43" s="225"/>
      <c r="AH43" s="225"/>
      <c r="AI43" s="225"/>
      <c r="AJ43" s="225"/>
      <c r="AK43" s="225"/>
      <c r="AL43" s="225"/>
      <c r="AM43" s="225"/>
      <c r="AN43" s="225"/>
      <c r="AO43" s="225"/>
      <c r="AP43" s="225"/>
      <c r="AQ43" s="225"/>
      <c r="AR43" s="225"/>
      <c r="AS43" s="225"/>
      <c r="AT43" s="225"/>
      <c r="AU43" s="225"/>
      <c r="AV43" s="225"/>
      <c r="AW43" s="225"/>
      <c r="AX43" s="225"/>
      <c r="AY43" s="225"/>
      <c r="AZ43" s="225"/>
      <c r="BA43" s="225"/>
      <c r="BB43" s="225"/>
      <c r="BC43" s="225"/>
      <c r="BD43" s="225"/>
      <c r="BE43" s="225"/>
      <c r="BF43" s="225"/>
      <c r="BG43" s="225"/>
      <c r="BH43" s="225"/>
      <c r="BI43" s="225"/>
      <c r="BJ43" s="225"/>
      <c r="BK43" s="225"/>
      <c r="BL43" s="225"/>
      <c r="BM43" s="225"/>
      <c r="BN43" s="225"/>
      <c r="BO43" s="225"/>
      <c r="BP43" s="225"/>
      <c r="BQ43" s="225"/>
      <c r="BR43" s="225"/>
      <c r="BS43" s="225"/>
      <c r="BT43" s="225"/>
      <c r="BU43" s="225"/>
      <c r="BV43" s="225"/>
      <c r="BW43" s="225"/>
      <c r="BX43" s="225"/>
      <c r="BY43" s="225"/>
      <c r="BZ43" s="225"/>
      <c r="CA43" s="225"/>
      <c r="CB43" s="225"/>
      <c r="CC43" s="225"/>
      <c r="CD43" s="225"/>
      <c r="CE43" s="225"/>
      <c r="CF43" s="225"/>
      <c r="CG43" s="225"/>
      <c r="CH43" s="225"/>
      <c r="CI43" s="225"/>
      <c r="CJ43" s="225"/>
      <c r="CK43" s="225"/>
      <c r="CL43" s="225"/>
      <c r="CM43" s="225"/>
      <c r="CN43" s="225"/>
      <c r="CO43" s="225"/>
      <c r="CP43" s="225"/>
      <c r="CQ43" s="225"/>
      <c r="CR43" s="225"/>
      <c r="CS43" s="225"/>
      <c r="CT43" s="225"/>
      <c r="CU43" s="225"/>
      <c r="CV43" s="225"/>
      <c r="CW43" s="225"/>
      <c r="CX43" s="225"/>
      <c r="CY43" s="225"/>
      <c r="CZ43" s="225"/>
      <c r="DA43" s="225"/>
      <c r="DB43" s="225"/>
      <c r="DC43" s="225"/>
      <c r="DD43" s="225"/>
      <c r="DE43" s="225"/>
      <c r="DF43" s="225"/>
      <c r="DG43" s="225"/>
      <c r="DH43" s="225"/>
      <c r="DI43" s="225"/>
      <c r="DJ43" s="225"/>
      <c r="DK43" s="225"/>
      <c r="DL43" s="225"/>
      <c r="DM43" s="225"/>
      <c r="DN43" s="225"/>
      <c r="DO43" s="225"/>
      <c r="DP43" s="225"/>
      <c r="DQ43" s="225"/>
      <c r="DR43" s="225"/>
      <c r="DS43" s="225"/>
      <c r="DT43" s="225"/>
      <c r="DU43" s="225"/>
      <c r="DV43" s="225"/>
      <c r="DW43" s="225"/>
      <c r="DX43" s="225"/>
      <c r="DY43" s="225"/>
      <c r="DZ43" s="225"/>
      <c r="EA43" s="225"/>
      <c r="EB43" s="225"/>
      <c r="EC43" s="225"/>
      <c r="ED43" s="225"/>
      <c r="EE43" s="225"/>
      <c r="EF43" s="225"/>
      <c r="EG43" s="225"/>
      <c r="EH43" s="225"/>
      <c r="EI43" s="225"/>
      <c r="EJ43" s="225"/>
      <c r="EK43" s="225"/>
      <c r="EL43" s="225"/>
      <c r="EM43" s="225"/>
      <c r="EN43" s="225"/>
      <c r="EO43" s="225"/>
      <c r="EP43" s="225"/>
      <c r="EQ43" s="225"/>
      <c r="ER43" s="225"/>
      <c r="ES43" s="225"/>
      <c r="ET43" s="225"/>
      <c r="EU43" s="225"/>
      <c r="EV43" s="225"/>
      <c r="EW43" s="225"/>
      <c r="EX43" s="225"/>
      <c r="EY43" s="225"/>
      <c r="EZ43" s="225"/>
      <c r="FA43" s="225"/>
      <c r="FB43" s="225"/>
      <c r="FC43" s="225"/>
      <c r="FD43" s="225"/>
      <c r="FE43" s="225"/>
      <c r="FF43" s="225"/>
      <c r="FG43" s="225"/>
      <c r="FH43" s="225"/>
      <c r="FI43" s="225"/>
      <c r="FJ43" s="225"/>
      <c r="FK43" s="225"/>
      <c r="FL43" s="225"/>
      <c r="FM43" s="225"/>
      <c r="FN43" s="225"/>
      <c r="FO43" s="225"/>
      <c r="FP43" s="225"/>
      <c r="FQ43" s="225"/>
      <c r="FR43" s="225"/>
      <c r="FS43" s="225"/>
      <c r="FT43" s="225"/>
      <c r="FU43" s="225"/>
      <c r="FV43" s="225"/>
      <c r="FW43" s="225"/>
      <c r="FX43" s="225"/>
      <c r="FY43" s="225"/>
      <c r="FZ43" s="225"/>
      <c r="GA43" s="225"/>
      <c r="GB43" s="225"/>
      <c r="GC43" s="225"/>
      <c r="GD43" s="225"/>
      <c r="GE43" s="225"/>
      <c r="GF43" s="225"/>
      <c r="GG43" s="225"/>
      <c r="GH43" s="225"/>
      <c r="GI43" s="225"/>
      <c r="GJ43" s="225"/>
      <c r="GK43" s="225"/>
      <c r="GL43" s="225"/>
      <c r="GM43" s="225"/>
      <c r="GN43" s="225"/>
      <c r="GO43" s="225"/>
      <c r="GP43" s="225"/>
      <c r="GQ43" s="225"/>
      <c r="GR43" s="225"/>
      <c r="GS43" s="225"/>
      <c r="GT43" s="225"/>
      <c r="GU43" s="225"/>
      <c r="GV43" s="225"/>
      <c r="GW43" s="225"/>
      <c r="GX43" s="225"/>
      <c r="GY43" s="225"/>
      <c r="GZ43" s="225"/>
      <c r="HA43" s="225"/>
      <c r="HB43" s="225"/>
      <c r="HC43" s="225"/>
      <c r="HD43" s="225"/>
      <c r="HE43" s="225"/>
      <c r="HF43" s="225"/>
      <c r="HG43" s="225"/>
      <c r="HH43" s="225"/>
      <c r="HI43" s="225"/>
      <c r="HJ43" s="225"/>
      <c r="HK43" s="225"/>
      <c r="HL43" s="225"/>
      <c r="HM43" s="225"/>
      <c r="HN43" s="225"/>
      <c r="HO43" s="225"/>
      <c r="HP43" s="225"/>
      <c r="HQ43" s="225"/>
      <c r="HR43" s="225"/>
      <c r="HS43" s="225"/>
      <c r="HT43" s="225"/>
      <c r="HU43" s="225"/>
      <c r="HV43" s="225"/>
      <c r="HW43" s="225"/>
      <c r="HX43" s="225"/>
      <c r="HY43" s="225"/>
      <c r="HZ43" s="225"/>
      <c r="IA43" s="225"/>
      <c r="IB43" s="225"/>
      <c r="IC43" s="225"/>
      <c r="ID43" s="225"/>
      <c r="IE43" s="225"/>
      <c r="IF43" s="225"/>
      <c r="IG43" s="225"/>
      <c r="IH43" s="225"/>
      <c r="II43" s="225"/>
      <c r="IJ43" s="225"/>
      <c r="IK43" s="225"/>
      <c r="IL43" s="225"/>
      <c r="IM43" s="225"/>
      <c r="IN43" s="225"/>
      <c r="IO43" s="225"/>
      <c r="IP43" s="225"/>
      <c r="IQ43" s="225"/>
      <c r="IR43" s="225"/>
      <c r="IS43" s="225"/>
      <c r="IT43" s="225"/>
    </row>
    <row r="44" spans="1:254" s="261" customFormat="1" x14ac:dyDescent="0.25">
      <c r="A44" s="291">
        <v>36</v>
      </c>
      <c r="B44" s="296" t="s">
        <v>518</v>
      </c>
      <c r="C44" s="292" t="s">
        <v>480</v>
      </c>
      <c r="D44" s="253" t="s">
        <v>516</v>
      </c>
      <c r="E44" s="253" t="s">
        <v>442</v>
      </c>
      <c r="F44" s="253" t="s">
        <v>287</v>
      </c>
      <c r="G44" s="278">
        <v>14680</v>
      </c>
      <c r="H44" s="257">
        <v>14680</v>
      </c>
      <c r="I44" s="257">
        <v>14680</v>
      </c>
      <c r="J44" s="293">
        <f t="shared" si="4"/>
        <v>0</v>
      </c>
      <c r="K44" s="315">
        <f t="shared" si="1"/>
        <v>0</v>
      </c>
      <c r="L44" s="293">
        <v>0</v>
      </c>
      <c r="M44" s="315">
        <f t="shared" si="3"/>
        <v>0</v>
      </c>
      <c r="N44" s="291" t="s">
        <v>54</v>
      </c>
      <c r="O44" s="337"/>
      <c r="P44" s="297"/>
      <c r="Q44" s="426" t="s">
        <v>637</v>
      </c>
      <c r="R44" s="225"/>
      <c r="S44" s="225"/>
      <c r="T44" s="225"/>
      <c r="U44" s="225"/>
      <c r="V44" s="225"/>
      <c r="W44" s="225"/>
      <c r="X44" s="225"/>
      <c r="Y44" s="225"/>
      <c r="Z44" s="225"/>
      <c r="AA44" s="225"/>
      <c r="AB44" s="225"/>
      <c r="AC44" s="225"/>
      <c r="AD44" s="225"/>
      <c r="AE44" s="225"/>
      <c r="AF44" s="225"/>
      <c r="AG44" s="225"/>
      <c r="AH44" s="225"/>
      <c r="AI44" s="225"/>
      <c r="AJ44" s="225"/>
      <c r="AK44" s="225"/>
      <c r="AL44" s="225"/>
      <c r="AM44" s="225"/>
      <c r="AN44" s="225"/>
      <c r="AO44" s="225"/>
      <c r="AP44" s="225"/>
      <c r="AQ44" s="225"/>
      <c r="AR44" s="225"/>
      <c r="AS44" s="225"/>
      <c r="AT44" s="225"/>
      <c r="AU44" s="225"/>
      <c r="AV44" s="225"/>
      <c r="AW44" s="225"/>
      <c r="AX44" s="225"/>
      <c r="AY44" s="225"/>
      <c r="AZ44" s="225"/>
      <c r="BA44" s="225"/>
      <c r="BB44" s="225"/>
      <c r="BC44" s="225"/>
      <c r="BD44" s="225"/>
      <c r="BE44" s="225"/>
      <c r="BF44" s="225"/>
      <c r="BG44" s="225"/>
      <c r="BH44" s="225"/>
      <c r="BI44" s="225"/>
      <c r="BJ44" s="225"/>
      <c r="BK44" s="225"/>
      <c r="BL44" s="225"/>
      <c r="BM44" s="225"/>
      <c r="BN44" s="225"/>
      <c r="BO44" s="225"/>
      <c r="BP44" s="225"/>
      <c r="BQ44" s="225"/>
      <c r="BR44" s="225"/>
      <c r="BS44" s="225"/>
      <c r="BT44" s="225"/>
      <c r="BU44" s="225"/>
      <c r="BV44" s="225"/>
      <c r="BW44" s="225"/>
      <c r="BX44" s="225"/>
      <c r="BY44" s="225"/>
      <c r="BZ44" s="225"/>
      <c r="CA44" s="225"/>
      <c r="CB44" s="225"/>
      <c r="CC44" s="225"/>
      <c r="CD44" s="225"/>
      <c r="CE44" s="225"/>
      <c r="CF44" s="225"/>
      <c r="CG44" s="225"/>
      <c r="CH44" s="225"/>
      <c r="CI44" s="225"/>
      <c r="CJ44" s="225"/>
      <c r="CK44" s="225"/>
      <c r="CL44" s="225"/>
      <c r="CM44" s="225"/>
      <c r="CN44" s="225"/>
      <c r="CO44" s="225"/>
      <c r="CP44" s="225"/>
      <c r="CQ44" s="225"/>
      <c r="CR44" s="225"/>
      <c r="CS44" s="225"/>
      <c r="CT44" s="225"/>
      <c r="CU44" s="225"/>
      <c r="CV44" s="225"/>
      <c r="CW44" s="225"/>
      <c r="CX44" s="225"/>
      <c r="CY44" s="225"/>
      <c r="CZ44" s="225"/>
      <c r="DA44" s="225"/>
      <c r="DB44" s="225"/>
      <c r="DC44" s="225"/>
      <c r="DD44" s="225"/>
      <c r="DE44" s="225"/>
      <c r="DF44" s="225"/>
      <c r="DG44" s="225"/>
      <c r="DH44" s="225"/>
      <c r="DI44" s="225"/>
      <c r="DJ44" s="225"/>
      <c r="DK44" s="225"/>
      <c r="DL44" s="225"/>
      <c r="DM44" s="225"/>
      <c r="DN44" s="225"/>
      <c r="DO44" s="225"/>
      <c r="DP44" s="225"/>
      <c r="DQ44" s="225"/>
      <c r="DR44" s="225"/>
      <c r="DS44" s="225"/>
      <c r="DT44" s="225"/>
      <c r="DU44" s="225"/>
      <c r="DV44" s="225"/>
      <c r="DW44" s="225"/>
      <c r="DX44" s="225"/>
      <c r="DY44" s="225"/>
      <c r="DZ44" s="225"/>
      <c r="EA44" s="225"/>
      <c r="EB44" s="225"/>
      <c r="EC44" s="225"/>
      <c r="ED44" s="225"/>
      <c r="EE44" s="225"/>
      <c r="EF44" s="225"/>
      <c r="EG44" s="225"/>
      <c r="EH44" s="225"/>
      <c r="EI44" s="225"/>
      <c r="EJ44" s="225"/>
      <c r="EK44" s="225"/>
      <c r="EL44" s="225"/>
      <c r="EM44" s="225"/>
      <c r="EN44" s="225"/>
      <c r="EO44" s="225"/>
      <c r="EP44" s="225"/>
      <c r="EQ44" s="225"/>
      <c r="ER44" s="225"/>
      <c r="ES44" s="225"/>
      <c r="ET44" s="225"/>
      <c r="EU44" s="225"/>
      <c r="EV44" s="225"/>
      <c r="EW44" s="225"/>
      <c r="EX44" s="225"/>
      <c r="EY44" s="225"/>
      <c r="EZ44" s="225"/>
      <c r="FA44" s="225"/>
      <c r="FB44" s="225"/>
      <c r="FC44" s="225"/>
      <c r="FD44" s="225"/>
      <c r="FE44" s="225"/>
      <c r="FF44" s="225"/>
      <c r="FG44" s="225"/>
      <c r="FH44" s="225"/>
      <c r="FI44" s="225"/>
      <c r="FJ44" s="225"/>
      <c r="FK44" s="225"/>
      <c r="FL44" s="225"/>
      <c r="FM44" s="225"/>
      <c r="FN44" s="225"/>
      <c r="FO44" s="225"/>
      <c r="FP44" s="225"/>
      <c r="FQ44" s="225"/>
      <c r="FR44" s="225"/>
      <c r="FS44" s="225"/>
      <c r="FT44" s="225"/>
      <c r="FU44" s="225"/>
      <c r="FV44" s="225"/>
      <c r="FW44" s="225"/>
      <c r="FX44" s="225"/>
      <c r="FY44" s="225"/>
      <c r="FZ44" s="225"/>
      <c r="GA44" s="225"/>
      <c r="GB44" s="225"/>
      <c r="GC44" s="225"/>
      <c r="GD44" s="225"/>
      <c r="GE44" s="225"/>
      <c r="GF44" s="225"/>
      <c r="GG44" s="225"/>
      <c r="GH44" s="225"/>
      <c r="GI44" s="225"/>
      <c r="GJ44" s="225"/>
      <c r="GK44" s="225"/>
      <c r="GL44" s="225"/>
      <c r="GM44" s="225"/>
      <c r="GN44" s="225"/>
      <c r="GO44" s="225"/>
      <c r="GP44" s="225"/>
      <c r="GQ44" s="225"/>
      <c r="GR44" s="225"/>
      <c r="GS44" s="225"/>
      <c r="GT44" s="225"/>
      <c r="GU44" s="225"/>
      <c r="GV44" s="225"/>
      <c r="GW44" s="225"/>
      <c r="GX44" s="225"/>
      <c r="GY44" s="225"/>
      <c r="GZ44" s="225"/>
      <c r="HA44" s="225"/>
      <c r="HB44" s="225"/>
      <c r="HC44" s="225"/>
      <c r="HD44" s="225"/>
      <c r="HE44" s="225"/>
      <c r="HF44" s="225"/>
      <c r="HG44" s="225"/>
      <c r="HH44" s="225"/>
      <c r="HI44" s="225"/>
      <c r="HJ44" s="225"/>
      <c r="HK44" s="225"/>
      <c r="HL44" s="225"/>
      <c r="HM44" s="225"/>
      <c r="HN44" s="225"/>
      <c r="HO44" s="225"/>
      <c r="HP44" s="225"/>
      <c r="HQ44" s="225"/>
      <c r="HR44" s="225"/>
      <c r="HS44" s="225"/>
      <c r="HT44" s="225"/>
      <c r="HU44" s="225"/>
      <c r="HV44" s="225"/>
      <c r="HW44" s="225"/>
      <c r="HX44" s="225"/>
      <c r="HY44" s="225"/>
      <c r="HZ44" s="225"/>
      <c r="IA44" s="225"/>
      <c r="IB44" s="225"/>
      <c r="IC44" s="225"/>
      <c r="ID44" s="225"/>
      <c r="IE44" s="225"/>
      <c r="IF44" s="225"/>
      <c r="IG44" s="225"/>
      <c r="IH44" s="225"/>
      <c r="II44" s="225"/>
      <c r="IJ44" s="225"/>
      <c r="IK44" s="225"/>
      <c r="IL44" s="225"/>
      <c r="IM44" s="225"/>
      <c r="IN44" s="225"/>
      <c r="IO44" s="225"/>
      <c r="IP44" s="225"/>
      <c r="IQ44" s="225"/>
      <c r="IR44" s="225"/>
      <c r="IS44" s="225"/>
      <c r="IT44" s="225"/>
    </row>
    <row r="45" spans="1:254" s="261" customFormat="1" ht="30" x14ac:dyDescent="0.25">
      <c r="A45" s="291">
        <v>37</v>
      </c>
      <c r="B45" s="296" t="s">
        <v>496</v>
      </c>
      <c r="C45" s="292" t="s">
        <v>480</v>
      </c>
      <c r="D45" s="253" t="s">
        <v>516</v>
      </c>
      <c r="E45" s="253" t="s">
        <v>442</v>
      </c>
      <c r="F45" s="253" t="s">
        <v>287</v>
      </c>
      <c r="G45" s="278">
        <v>300000</v>
      </c>
      <c r="H45" s="257">
        <v>400000</v>
      </c>
      <c r="I45" s="257">
        <v>400000</v>
      </c>
      <c r="J45" s="293">
        <f t="shared" si="4"/>
        <v>0</v>
      </c>
      <c r="K45" s="315">
        <f t="shared" si="1"/>
        <v>100000</v>
      </c>
      <c r="L45" s="293">
        <v>100000</v>
      </c>
      <c r="M45" s="315">
        <f t="shared" si="3"/>
        <v>0</v>
      </c>
      <c r="N45" s="291" t="s">
        <v>54</v>
      </c>
      <c r="O45" s="395" t="s">
        <v>426</v>
      </c>
      <c r="P45" s="297"/>
      <c r="Q45" s="426" t="s">
        <v>666</v>
      </c>
      <c r="R45" s="225"/>
      <c r="S45" s="225"/>
      <c r="T45" s="225"/>
      <c r="U45" s="225"/>
      <c r="V45" s="225"/>
      <c r="W45" s="225"/>
      <c r="X45" s="225"/>
      <c r="Y45" s="225"/>
      <c r="Z45" s="225"/>
      <c r="AA45" s="225"/>
      <c r="AB45" s="225"/>
      <c r="AC45" s="225"/>
      <c r="AD45" s="225"/>
      <c r="AE45" s="225"/>
      <c r="AF45" s="225"/>
      <c r="AG45" s="225"/>
      <c r="AH45" s="225"/>
      <c r="AI45" s="225"/>
      <c r="AJ45" s="225"/>
      <c r="AK45" s="225"/>
      <c r="AL45" s="225"/>
      <c r="AM45" s="225"/>
      <c r="AN45" s="225"/>
      <c r="AO45" s="225"/>
      <c r="AP45" s="225"/>
      <c r="AQ45" s="225"/>
      <c r="AR45" s="225"/>
      <c r="AS45" s="225"/>
      <c r="AT45" s="225"/>
      <c r="AU45" s="225"/>
      <c r="AV45" s="225"/>
      <c r="AW45" s="225"/>
      <c r="AX45" s="225"/>
      <c r="AY45" s="225"/>
      <c r="AZ45" s="225"/>
      <c r="BA45" s="225"/>
      <c r="BB45" s="225"/>
      <c r="BC45" s="225"/>
      <c r="BD45" s="225"/>
      <c r="BE45" s="225"/>
      <c r="BF45" s="225"/>
      <c r="BG45" s="225"/>
      <c r="BH45" s="225"/>
      <c r="BI45" s="225"/>
      <c r="BJ45" s="225"/>
      <c r="BK45" s="225"/>
      <c r="BL45" s="225"/>
      <c r="BM45" s="225"/>
      <c r="BN45" s="225"/>
      <c r="BO45" s="225"/>
      <c r="BP45" s="225"/>
      <c r="BQ45" s="225"/>
      <c r="BR45" s="225"/>
      <c r="BS45" s="225"/>
      <c r="BT45" s="225"/>
      <c r="BU45" s="225"/>
      <c r="BV45" s="225"/>
      <c r="BW45" s="225"/>
      <c r="BX45" s="225"/>
      <c r="BY45" s="225"/>
      <c r="BZ45" s="225"/>
      <c r="CA45" s="225"/>
      <c r="CB45" s="225"/>
      <c r="CC45" s="225"/>
      <c r="CD45" s="225"/>
      <c r="CE45" s="225"/>
      <c r="CF45" s="225"/>
      <c r="CG45" s="225"/>
      <c r="CH45" s="225"/>
      <c r="CI45" s="225"/>
      <c r="CJ45" s="225"/>
      <c r="CK45" s="225"/>
      <c r="CL45" s="225"/>
      <c r="CM45" s="225"/>
      <c r="CN45" s="225"/>
      <c r="CO45" s="225"/>
      <c r="CP45" s="225"/>
      <c r="CQ45" s="225"/>
      <c r="CR45" s="225"/>
      <c r="CS45" s="225"/>
      <c r="CT45" s="225"/>
      <c r="CU45" s="225"/>
      <c r="CV45" s="225"/>
      <c r="CW45" s="225"/>
      <c r="CX45" s="225"/>
      <c r="CY45" s="225"/>
      <c r="CZ45" s="225"/>
      <c r="DA45" s="225"/>
      <c r="DB45" s="225"/>
      <c r="DC45" s="225"/>
      <c r="DD45" s="225"/>
      <c r="DE45" s="225"/>
      <c r="DF45" s="225"/>
      <c r="DG45" s="225"/>
      <c r="DH45" s="225"/>
      <c r="DI45" s="225"/>
      <c r="DJ45" s="225"/>
      <c r="DK45" s="225"/>
      <c r="DL45" s="225"/>
      <c r="DM45" s="225"/>
      <c r="DN45" s="225"/>
      <c r="DO45" s="225"/>
      <c r="DP45" s="225"/>
      <c r="DQ45" s="225"/>
      <c r="DR45" s="225"/>
      <c r="DS45" s="225"/>
      <c r="DT45" s="225"/>
      <c r="DU45" s="225"/>
      <c r="DV45" s="225"/>
      <c r="DW45" s="225"/>
      <c r="DX45" s="225"/>
      <c r="DY45" s="225"/>
      <c r="DZ45" s="225"/>
      <c r="EA45" s="225"/>
      <c r="EB45" s="225"/>
      <c r="EC45" s="225"/>
      <c r="ED45" s="225"/>
      <c r="EE45" s="225"/>
      <c r="EF45" s="225"/>
      <c r="EG45" s="225"/>
      <c r="EH45" s="225"/>
      <c r="EI45" s="225"/>
      <c r="EJ45" s="225"/>
      <c r="EK45" s="225"/>
      <c r="EL45" s="225"/>
      <c r="EM45" s="225"/>
      <c r="EN45" s="225"/>
      <c r="EO45" s="225"/>
      <c r="EP45" s="225"/>
      <c r="EQ45" s="225"/>
      <c r="ER45" s="225"/>
      <c r="ES45" s="225"/>
      <c r="ET45" s="225"/>
      <c r="EU45" s="225"/>
      <c r="EV45" s="225"/>
      <c r="EW45" s="225"/>
      <c r="EX45" s="225"/>
      <c r="EY45" s="225"/>
      <c r="EZ45" s="225"/>
      <c r="FA45" s="225"/>
      <c r="FB45" s="225"/>
      <c r="FC45" s="225"/>
      <c r="FD45" s="225"/>
      <c r="FE45" s="225"/>
      <c r="FF45" s="225"/>
      <c r="FG45" s="225"/>
      <c r="FH45" s="225"/>
      <c r="FI45" s="225"/>
      <c r="FJ45" s="225"/>
      <c r="FK45" s="225"/>
      <c r="FL45" s="225"/>
      <c r="FM45" s="225"/>
      <c r="FN45" s="225"/>
      <c r="FO45" s="225"/>
      <c r="FP45" s="225"/>
      <c r="FQ45" s="225"/>
      <c r="FR45" s="225"/>
      <c r="FS45" s="225"/>
      <c r="FT45" s="225"/>
      <c r="FU45" s="225"/>
      <c r="FV45" s="225"/>
      <c r="FW45" s="225"/>
      <c r="FX45" s="225"/>
      <c r="FY45" s="225"/>
      <c r="FZ45" s="225"/>
      <c r="GA45" s="225"/>
      <c r="GB45" s="225"/>
      <c r="GC45" s="225"/>
      <c r="GD45" s="225"/>
      <c r="GE45" s="225"/>
      <c r="GF45" s="225"/>
      <c r="GG45" s="225"/>
      <c r="GH45" s="225"/>
      <c r="GI45" s="225"/>
      <c r="GJ45" s="225"/>
      <c r="GK45" s="225"/>
      <c r="GL45" s="225"/>
      <c r="GM45" s="225"/>
      <c r="GN45" s="225"/>
      <c r="GO45" s="225"/>
      <c r="GP45" s="225"/>
      <c r="GQ45" s="225"/>
      <c r="GR45" s="225"/>
      <c r="GS45" s="225"/>
      <c r="GT45" s="225"/>
      <c r="GU45" s="225"/>
      <c r="GV45" s="225"/>
      <c r="GW45" s="225"/>
      <c r="GX45" s="225"/>
      <c r="GY45" s="225"/>
      <c r="GZ45" s="225"/>
      <c r="HA45" s="225"/>
      <c r="HB45" s="225"/>
      <c r="HC45" s="225"/>
      <c r="HD45" s="225"/>
      <c r="HE45" s="225"/>
      <c r="HF45" s="225"/>
      <c r="HG45" s="225"/>
      <c r="HH45" s="225"/>
      <c r="HI45" s="225"/>
      <c r="HJ45" s="225"/>
      <c r="HK45" s="225"/>
      <c r="HL45" s="225"/>
      <c r="HM45" s="225"/>
      <c r="HN45" s="225"/>
      <c r="HO45" s="225"/>
      <c r="HP45" s="225"/>
      <c r="HQ45" s="225"/>
      <c r="HR45" s="225"/>
      <c r="HS45" s="225"/>
      <c r="HT45" s="225"/>
      <c r="HU45" s="225"/>
      <c r="HV45" s="225"/>
      <c r="HW45" s="225"/>
      <c r="HX45" s="225"/>
      <c r="HY45" s="225"/>
      <c r="HZ45" s="225"/>
      <c r="IA45" s="225"/>
      <c r="IB45" s="225"/>
      <c r="IC45" s="225"/>
      <c r="ID45" s="225"/>
      <c r="IE45" s="225"/>
      <c r="IF45" s="225"/>
      <c r="IG45" s="225"/>
      <c r="IH45" s="225"/>
      <c r="II45" s="225"/>
      <c r="IJ45" s="225"/>
      <c r="IK45" s="225"/>
      <c r="IL45" s="225"/>
      <c r="IM45" s="225"/>
      <c r="IN45" s="225"/>
      <c r="IO45" s="225"/>
      <c r="IP45" s="225"/>
      <c r="IQ45" s="225"/>
      <c r="IR45" s="225"/>
      <c r="IS45" s="225"/>
      <c r="IT45" s="225"/>
    </row>
    <row r="46" spans="1:254" s="261" customFormat="1" ht="30" x14ac:dyDescent="0.25">
      <c r="A46" s="291">
        <v>38</v>
      </c>
      <c r="B46" s="296" t="s">
        <v>499</v>
      </c>
      <c r="C46" s="292" t="s">
        <v>480</v>
      </c>
      <c r="D46" s="253" t="s">
        <v>519</v>
      </c>
      <c r="E46" s="253" t="s">
        <v>442</v>
      </c>
      <c r="F46" s="253" t="s">
        <v>287</v>
      </c>
      <c r="G46" s="278">
        <v>13411</v>
      </c>
      <c r="H46" s="257">
        <v>9861</v>
      </c>
      <c r="I46" s="257">
        <v>9861</v>
      </c>
      <c r="J46" s="293">
        <f t="shared" si="4"/>
        <v>0</v>
      </c>
      <c r="K46" s="315">
        <f t="shared" si="1"/>
        <v>-3550</v>
      </c>
      <c r="L46" s="293">
        <v>-3550</v>
      </c>
      <c r="M46" s="315">
        <f t="shared" si="3"/>
        <v>0</v>
      </c>
      <c r="N46" s="291" t="s">
        <v>54</v>
      </c>
      <c r="O46" s="395" t="s">
        <v>426</v>
      </c>
      <c r="P46" s="297"/>
      <c r="Q46" s="426" t="s">
        <v>667</v>
      </c>
      <c r="R46" s="225"/>
      <c r="S46" s="225"/>
      <c r="T46" s="225"/>
      <c r="U46" s="225"/>
      <c r="V46" s="225"/>
      <c r="W46" s="225"/>
      <c r="X46" s="225"/>
      <c r="Y46" s="225"/>
      <c r="Z46" s="225"/>
      <c r="AA46" s="225"/>
      <c r="AB46" s="225"/>
      <c r="AC46" s="225"/>
      <c r="AD46" s="225"/>
      <c r="AE46" s="225"/>
      <c r="AF46" s="225"/>
      <c r="AG46" s="225"/>
      <c r="AH46" s="225"/>
      <c r="AI46" s="225"/>
      <c r="AJ46" s="225"/>
      <c r="AK46" s="225"/>
      <c r="AL46" s="225"/>
      <c r="AM46" s="225"/>
      <c r="AN46" s="225"/>
      <c r="AO46" s="225"/>
      <c r="AP46" s="225"/>
      <c r="AQ46" s="225"/>
      <c r="AR46" s="225"/>
      <c r="AS46" s="225"/>
      <c r="AT46" s="225"/>
      <c r="AU46" s="225"/>
      <c r="AV46" s="225"/>
      <c r="AW46" s="225"/>
      <c r="AX46" s="225"/>
      <c r="AY46" s="225"/>
      <c r="AZ46" s="225"/>
      <c r="BA46" s="225"/>
      <c r="BB46" s="225"/>
      <c r="BC46" s="225"/>
      <c r="BD46" s="225"/>
      <c r="BE46" s="225"/>
      <c r="BF46" s="225"/>
      <c r="BG46" s="225"/>
      <c r="BH46" s="225"/>
      <c r="BI46" s="225"/>
      <c r="BJ46" s="225"/>
      <c r="BK46" s="225"/>
      <c r="BL46" s="225"/>
      <c r="BM46" s="225"/>
      <c r="BN46" s="225"/>
      <c r="BO46" s="225"/>
      <c r="BP46" s="225"/>
      <c r="BQ46" s="225"/>
      <c r="BR46" s="225"/>
      <c r="BS46" s="225"/>
      <c r="BT46" s="225"/>
      <c r="BU46" s="225"/>
      <c r="BV46" s="225"/>
      <c r="BW46" s="225"/>
      <c r="BX46" s="225"/>
      <c r="BY46" s="225"/>
      <c r="BZ46" s="225"/>
      <c r="CA46" s="225"/>
      <c r="CB46" s="225"/>
      <c r="CC46" s="225"/>
      <c r="CD46" s="225"/>
      <c r="CE46" s="225"/>
      <c r="CF46" s="225"/>
      <c r="CG46" s="225"/>
      <c r="CH46" s="225"/>
      <c r="CI46" s="225"/>
      <c r="CJ46" s="225"/>
      <c r="CK46" s="225"/>
      <c r="CL46" s="225"/>
      <c r="CM46" s="225"/>
      <c r="CN46" s="225"/>
      <c r="CO46" s="225"/>
      <c r="CP46" s="225"/>
      <c r="CQ46" s="225"/>
      <c r="CR46" s="225"/>
      <c r="CS46" s="225"/>
      <c r="CT46" s="225"/>
      <c r="CU46" s="225"/>
      <c r="CV46" s="225"/>
      <c r="CW46" s="225"/>
      <c r="CX46" s="225"/>
      <c r="CY46" s="225"/>
      <c r="CZ46" s="225"/>
      <c r="DA46" s="225"/>
      <c r="DB46" s="225"/>
      <c r="DC46" s="225"/>
      <c r="DD46" s="225"/>
      <c r="DE46" s="225"/>
      <c r="DF46" s="225"/>
      <c r="DG46" s="225"/>
      <c r="DH46" s="225"/>
      <c r="DI46" s="225"/>
      <c r="DJ46" s="225"/>
      <c r="DK46" s="225"/>
      <c r="DL46" s="225"/>
      <c r="DM46" s="225"/>
      <c r="DN46" s="225"/>
      <c r="DO46" s="225"/>
      <c r="DP46" s="225"/>
      <c r="DQ46" s="225"/>
      <c r="DR46" s="225"/>
      <c r="DS46" s="225"/>
      <c r="DT46" s="225"/>
      <c r="DU46" s="225"/>
      <c r="DV46" s="225"/>
      <c r="DW46" s="225"/>
      <c r="DX46" s="225"/>
      <c r="DY46" s="225"/>
      <c r="DZ46" s="225"/>
      <c r="EA46" s="225"/>
      <c r="EB46" s="225"/>
      <c r="EC46" s="225"/>
      <c r="ED46" s="225"/>
      <c r="EE46" s="225"/>
      <c r="EF46" s="225"/>
      <c r="EG46" s="225"/>
      <c r="EH46" s="225"/>
      <c r="EI46" s="225"/>
      <c r="EJ46" s="225"/>
      <c r="EK46" s="225"/>
      <c r="EL46" s="225"/>
      <c r="EM46" s="225"/>
      <c r="EN46" s="225"/>
      <c r="EO46" s="225"/>
      <c r="EP46" s="225"/>
      <c r="EQ46" s="225"/>
      <c r="ER46" s="225"/>
      <c r="ES46" s="225"/>
      <c r="ET46" s="225"/>
      <c r="EU46" s="225"/>
      <c r="EV46" s="225"/>
      <c r="EW46" s="225"/>
      <c r="EX46" s="225"/>
      <c r="EY46" s="225"/>
      <c r="EZ46" s="225"/>
      <c r="FA46" s="225"/>
      <c r="FB46" s="225"/>
      <c r="FC46" s="225"/>
      <c r="FD46" s="225"/>
      <c r="FE46" s="225"/>
      <c r="FF46" s="225"/>
      <c r="FG46" s="225"/>
      <c r="FH46" s="225"/>
      <c r="FI46" s="225"/>
      <c r="FJ46" s="225"/>
      <c r="FK46" s="225"/>
      <c r="FL46" s="225"/>
      <c r="FM46" s="225"/>
      <c r="FN46" s="225"/>
      <c r="FO46" s="225"/>
      <c r="FP46" s="225"/>
      <c r="FQ46" s="225"/>
      <c r="FR46" s="225"/>
      <c r="FS46" s="225"/>
      <c r="FT46" s="225"/>
      <c r="FU46" s="225"/>
      <c r="FV46" s="225"/>
      <c r="FW46" s="225"/>
      <c r="FX46" s="225"/>
      <c r="FY46" s="225"/>
      <c r="FZ46" s="225"/>
      <c r="GA46" s="225"/>
      <c r="GB46" s="225"/>
      <c r="GC46" s="225"/>
      <c r="GD46" s="225"/>
      <c r="GE46" s="225"/>
      <c r="GF46" s="225"/>
      <c r="GG46" s="225"/>
      <c r="GH46" s="225"/>
      <c r="GI46" s="225"/>
      <c r="GJ46" s="225"/>
      <c r="GK46" s="225"/>
      <c r="GL46" s="225"/>
      <c r="GM46" s="225"/>
      <c r="GN46" s="225"/>
      <c r="GO46" s="225"/>
      <c r="GP46" s="225"/>
      <c r="GQ46" s="225"/>
      <c r="GR46" s="225"/>
      <c r="GS46" s="225"/>
      <c r="GT46" s="225"/>
      <c r="GU46" s="225"/>
      <c r="GV46" s="225"/>
      <c r="GW46" s="225"/>
      <c r="GX46" s="225"/>
      <c r="GY46" s="225"/>
      <c r="GZ46" s="225"/>
      <c r="HA46" s="225"/>
      <c r="HB46" s="225"/>
      <c r="HC46" s="225"/>
      <c r="HD46" s="225"/>
      <c r="HE46" s="225"/>
      <c r="HF46" s="225"/>
      <c r="HG46" s="225"/>
      <c r="HH46" s="225"/>
      <c r="HI46" s="225"/>
      <c r="HJ46" s="225"/>
      <c r="HK46" s="225"/>
      <c r="HL46" s="225"/>
      <c r="HM46" s="225"/>
      <c r="HN46" s="225"/>
      <c r="HO46" s="225"/>
      <c r="HP46" s="225"/>
      <c r="HQ46" s="225"/>
      <c r="HR46" s="225"/>
      <c r="HS46" s="225"/>
      <c r="HT46" s="225"/>
      <c r="HU46" s="225"/>
      <c r="HV46" s="225"/>
      <c r="HW46" s="225"/>
      <c r="HX46" s="225"/>
      <c r="HY46" s="225"/>
      <c r="HZ46" s="225"/>
      <c r="IA46" s="225"/>
      <c r="IB46" s="225"/>
      <c r="IC46" s="225"/>
      <c r="ID46" s="225"/>
      <c r="IE46" s="225"/>
      <c r="IF46" s="225"/>
      <c r="IG46" s="225"/>
      <c r="IH46" s="225"/>
      <c r="II46" s="225"/>
      <c r="IJ46" s="225"/>
      <c r="IK46" s="225"/>
      <c r="IL46" s="225"/>
      <c r="IM46" s="225"/>
      <c r="IN46" s="225"/>
      <c r="IO46" s="225"/>
      <c r="IP46" s="225"/>
      <c r="IQ46" s="225"/>
      <c r="IR46" s="225"/>
      <c r="IS46" s="225"/>
      <c r="IT46" s="225"/>
    </row>
    <row r="47" spans="1:254" s="261" customFormat="1" ht="30" x14ac:dyDescent="0.25">
      <c r="A47" s="291">
        <v>39</v>
      </c>
      <c r="B47" s="296" t="s">
        <v>495</v>
      </c>
      <c r="C47" s="292" t="s">
        <v>480</v>
      </c>
      <c r="D47" s="253" t="s">
        <v>519</v>
      </c>
      <c r="E47" s="253" t="s">
        <v>442</v>
      </c>
      <c r="F47" s="253" t="s">
        <v>287</v>
      </c>
      <c r="G47" s="278">
        <v>11629</v>
      </c>
      <c r="H47" s="257">
        <v>11082</v>
      </c>
      <c r="I47" s="257">
        <v>11082</v>
      </c>
      <c r="J47" s="293">
        <f t="shared" si="4"/>
        <v>0</v>
      </c>
      <c r="K47" s="315">
        <f t="shared" si="1"/>
        <v>-547</v>
      </c>
      <c r="L47" s="293">
        <v>-547</v>
      </c>
      <c r="M47" s="315">
        <f t="shared" si="3"/>
        <v>0</v>
      </c>
      <c r="N47" s="291" t="s">
        <v>54</v>
      </c>
      <c r="O47" s="395" t="s">
        <v>426</v>
      </c>
      <c r="P47" s="297"/>
      <c r="Q47" s="426" t="s">
        <v>668</v>
      </c>
      <c r="R47" s="225"/>
      <c r="S47" s="225"/>
      <c r="T47" s="225"/>
      <c r="U47" s="225"/>
      <c r="V47" s="225"/>
      <c r="W47" s="225"/>
      <c r="X47" s="225"/>
      <c r="Y47" s="225"/>
      <c r="Z47" s="225"/>
      <c r="AA47" s="225"/>
      <c r="AB47" s="225"/>
      <c r="AC47" s="225"/>
      <c r="AD47" s="225"/>
      <c r="AE47" s="225"/>
      <c r="AF47" s="225"/>
      <c r="AG47" s="225"/>
      <c r="AH47" s="225"/>
      <c r="AI47" s="225"/>
      <c r="AJ47" s="225"/>
      <c r="AK47" s="225"/>
      <c r="AL47" s="225"/>
      <c r="AM47" s="225"/>
      <c r="AN47" s="225"/>
      <c r="AO47" s="225"/>
      <c r="AP47" s="225"/>
      <c r="AQ47" s="225"/>
      <c r="AR47" s="225"/>
      <c r="AS47" s="225"/>
      <c r="AT47" s="225"/>
      <c r="AU47" s="225"/>
      <c r="AV47" s="225"/>
      <c r="AW47" s="225"/>
      <c r="AX47" s="225"/>
      <c r="AY47" s="225"/>
      <c r="AZ47" s="225"/>
      <c r="BA47" s="225"/>
      <c r="BB47" s="225"/>
      <c r="BC47" s="225"/>
      <c r="BD47" s="225"/>
      <c r="BE47" s="225"/>
      <c r="BF47" s="225"/>
      <c r="BG47" s="225"/>
      <c r="BH47" s="225"/>
      <c r="BI47" s="225"/>
      <c r="BJ47" s="225"/>
      <c r="BK47" s="225"/>
      <c r="BL47" s="225"/>
      <c r="BM47" s="225"/>
      <c r="BN47" s="225"/>
      <c r="BO47" s="225"/>
      <c r="BP47" s="225"/>
      <c r="BQ47" s="225"/>
      <c r="BR47" s="225"/>
      <c r="BS47" s="225"/>
      <c r="BT47" s="225"/>
      <c r="BU47" s="225"/>
      <c r="BV47" s="225"/>
      <c r="BW47" s="225"/>
      <c r="BX47" s="225"/>
      <c r="BY47" s="225"/>
      <c r="BZ47" s="225"/>
      <c r="CA47" s="225"/>
      <c r="CB47" s="225"/>
      <c r="CC47" s="225"/>
      <c r="CD47" s="225"/>
      <c r="CE47" s="225"/>
      <c r="CF47" s="225"/>
      <c r="CG47" s="225"/>
      <c r="CH47" s="225"/>
      <c r="CI47" s="225"/>
      <c r="CJ47" s="225"/>
      <c r="CK47" s="225"/>
      <c r="CL47" s="225"/>
      <c r="CM47" s="225"/>
      <c r="CN47" s="225"/>
      <c r="CO47" s="225"/>
      <c r="CP47" s="225"/>
      <c r="CQ47" s="225"/>
      <c r="CR47" s="225"/>
      <c r="CS47" s="225"/>
      <c r="CT47" s="225"/>
      <c r="CU47" s="225"/>
      <c r="CV47" s="225"/>
      <c r="CW47" s="225"/>
      <c r="CX47" s="225"/>
      <c r="CY47" s="225"/>
      <c r="CZ47" s="225"/>
      <c r="DA47" s="225"/>
      <c r="DB47" s="225"/>
      <c r="DC47" s="225"/>
      <c r="DD47" s="225"/>
      <c r="DE47" s="225"/>
      <c r="DF47" s="225"/>
      <c r="DG47" s="225"/>
      <c r="DH47" s="225"/>
      <c r="DI47" s="225"/>
      <c r="DJ47" s="225"/>
      <c r="DK47" s="225"/>
      <c r="DL47" s="225"/>
      <c r="DM47" s="225"/>
      <c r="DN47" s="225"/>
      <c r="DO47" s="225"/>
      <c r="DP47" s="225"/>
      <c r="DQ47" s="225"/>
      <c r="DR47" s="225"/>
      <c r="DS47" s="225"/>
      <c r="DT47" s="225"/>
      <c r="DU47" s="225"/>
      <c r="DV47" s="225"/>
      <c r="DW47" s="225"/>
      <c r="DX47" s="225"/>
      <c r="DY47" s="225"/>
      <c r="DZ47" s="225"/>
      <c r="EA47" s="225"/>
      <c r="EB47" s="225"/>
      <c r="EC47" s="225"/>
      <c r="ED47" s="225"/>
      <c r="EE47" s="225"/>
      <c r="EF47" s="225"/>
      <c r="EG47" s="225"/>
      <c r="EH47" s="225"/>
      <c r="EI47" s="225"/>
      <c r="EJ47" s="225"/>
      <c r="EK47" s="225"/>
      <c r="EL47" s="225"/>
      <c r="EM47" s="225"/>
      <c r="EN47" s="225"/>
      <c r="EO47" s="225"/>
      <c r="EP47" s="225"/>
      <c r="EQ47" s="225"/>
      <c r="ER47" s="225"/>
      <c r="ES47" s="225"/>
      <c r="ET47" s="225"/>
      <c r="EU47" s="225"/>
      <c r="EV47" s="225"/>
      <c r="EW47" s="225"/>
      <c r="EX47" s="225"/>
      <c r="EY47" s="225"/>
      <c r="EZ47" s="225"/>
      <c r="FA47" s="225"/>
      <c r="FB47" s="225"/>
      <c r="FC47" s="225"/>
      <c r="FD47" s="225"/>
      <c r="FE47" s="225"/>
      <c r="FF47" s="225"/>
      <c r="FG47" s="225"/>
      <c r="FH47" s="225"/>
      <c r="FI47" s="225"/>
      <c r="FJ47" s="225"/>
      <c r="FK47" s="225"/>
      <c r="FL47" s="225"/>
      <c r="FM47" s="225"/>
      <c r="FN47" s="225"/>
      <c r="FO47" s="225"/>
      <c r="FP47" s="225"/>
      <c r="FQ47" s="225"/>
      <c r="FR47" s="225"/>
      <c r="FS47" s="225"/>
      <c r="FT47" s="225"/>
      <c r="FU47" s="225"/>
      <c r="FV47" s="225"/>
      <c r="FW47" s="225"/>
      <c r="FX47" s="225"/>
      <c r="FY47" s="225"/>
      <c r="FZ47" s="225"/>
      <c r="GA47" s="225"/>
      <c r="GB47" s="225"/>
      <c r="GC47" s="225"/>
      <c r="GD47" s="225"/>
      <c r="GE47" s="225"/>
      <c r="GF47" s="225"/>
      <c r="GG47" s="225"/>
      <c r="GH47" s="225"/>
      <c r="GI47" s="225"/>
      <c r="GJ47" s="225"/>
      <c r="GK47" s="225"/>
      <c r="GL47" s="225"/>
      <c r="GM47" s="225"/>
      <c r="GN47" s="225"/>
      <c r="GO47" s="225"/>
      <c r="GP47" s="225"/>
      <c r="GQ47" s="225"/>
      <c r="GR47" s="225"/>
      <c r="GS47" s="225"/>
      <c r="GT47" s="225"/>
      <c r="GU47" s="225"/>
      <c r="GV47" s="225"/>
      <c r="GW47" s="225"/>
      <c r="GX47" s="225"/>
      <c r="GY47" s="225"/>
      <c r="GZ47" s="225"/>
      <c r="HA47" s="225"/>
      <c r="HB47" s="225"/>
      <c r="HC47" s="225"/>
      <c r="HD47" s="225"/>
      <c r="HE47" s="225"/>
      <c r="HF47" s="225"/>
      <c r="HG47" s="225"/>
      <c r="HH47" s="225"/>
      <c r="HI47" s="225"/>
      <c r="HJ47" s="225"/>
      <c r="HK47" s="225"/>
      <c r="HL47" s="225"/>
      <c r="HM47" s="225"/>
      <c r="HN47" s="225"/>
      <c r="HO47" s="225"/>
      <c r="HP47" s="225"/>
      <c r="HQ47" s="225"/>
      <c r="HR47" s="225"/>
      <c r="HS47" s="225"/>
      <c r="HT47" s="225"/>
      <c r="HU47" s="225"/>
      <c r="HV47" s="225"/>
      <c r="HW47" s="225"/>
      <c r="HX47" s="225"/>
      <c r="HY47" s="225"/>
      <c r="HZ47" s="225"/>
      <c r="IA47" s="225"/>
      <c r="IB47" s="225"/>
      <c r="IC47" s="225"/>
      <c r="ID47" s="225"/>
      <c r="IE47" s="225"/>
      <c r="IF47" s="225"/>
      <c r="IG47" s="225"/>
      <c r="IH47" s="225"/>
      <c r="II47" s="225"/>
      <c r="IJ47" s="225"/>
      <c r="IK47" s="225"/>
      <c r="IL47" s="225"/>
      <c r="IM47" s="225"/>
      <c r="IN47" s="225"/>
      <c r="IO47" s="225"/>
      <c r="IP47" s="225"/>
      <c r="IQ47" s="225"/>
      <c r="IR47" s="225"/>
      <c r="IS47" s="225"/>
      <c r="IT47" s="225"/>
    </row>
    <row r="48" spans="1:254" s="261" customFormat="1" ht="30" x14ac:dyDescent="0.25">
      <c r="A48" s="291">
        <v>40</v>
      </c>
      <c r="B48" s="296" t="s">
        <v>520</v>
      </c>
      <c r="C48" s="292" t="s">
        <v>480</v>
      </c>
      <c r="D48" s="253" t="s">
        <v>519</v>
      </c>
      <c r="E48" s="253" t="s">
        <v>442</v>
      </c>
      <c r="F48" s="253" t="s">
        <v>283</v>
      </c>
      <c r="G48" s="278">
        <v>19665</v>
      </c>
      <c r="H48" s="257">
        <v>10265</v>
      </c>
      <c r="I48" s="257">
        <v>10265</v>
      </c>
      <c r="J48" s="293">
        <f t="shared" si="4"/>
        <v>0</v>
      </c>
      <c r="K48" s="315">
        <f t="shared" si="1"/>
        <v>-9400</v>
      </c>
      <c r="L48" s="293">
        <v>-9400</v>
      </c>
      <c r="M48" s="315">
        <f t="shared" si="3"/>
        <v>0</v>
      </c>
      <c r="N48" s="291" t="s">
        <v>54</v>
      </c>
      <c r="O48" s="395" t="s">
        <v>426</v>
      </c>
      <c r="P48" s="297"/>
      <c r="Q48" s="426" t="s">
        <v>669</v>
      </c>
      <c r="R48" s="225"/>
      <c r="S48" s="225"/>
      <c r="T48" s="225"/>
      <c r="U48" s="225"/>
      <c r="V48" s="225"/>
      <c r="W48" s="225"/>
      <c r="X48" s="225"/>
      <c r="Y48" s="225"/>
      <c r="Z48" s="225"/>
      <c r="AA48" s="225"/>
      <c r="AB48" s="225"/>
      <c r="AC48" s="225"/>
      <c r="AD48" s="225"/>
      <c r="AE48" s="225"/>
      <c r="AF48" s="225"/>
      <c r="AG48" s="225"/>
      <c r="AH48" s="225"/>
      <c r="AI48" s="225"/>
      <c r="AJ48" s="225"/>
      <c r="AK48" s="225"/>
      <c r="AL48" s="225"/>
      <c r="AM48" s="225"/>
      <c r="AN48" s="225"/>
      <c r="AO48" s="225"/>
      <c r="AP48" s="225"/>
      <c r="AQ48" s="225"/>
      <c r="AR48" s="225"/>
      <c r="AS48" s="225"/>
      <c r="AT48" s="225"/>
      <c r="AU48" s="225"/>
      <c r="AV48" s="225"/>
      <c r="AW48" s="225"/>
      <c r="AX48" s="225"/>
      <c r="AY48" s="225"/>
      <c r="AZ48" s="225"/>
      <c r="BA48" s="225"/>
      <c r="BB48" s="225"/>
      <c r="BC48" s="225"/>
      <c r="BD48" s="225"/>
      <c r="BE48" s="225"/>
      <c r="BF48" s="225"/>
      <c r="BG48" s="225"/>
      <c r="BH48" s="225"/>
      <c r="BI48" s="225"/>
      <c r="BJ48" s="225"/>
      <c r="BK48" s="225"/>
      <c r="BL48" s="225"/>
      <c r="BM48" s="225"/>
      <c r="BN48" s="225"/>
      <c r="BO48" s="225"/>
      <c r="BP48" s="225"/>
      <c r="BQ48" s="225"/>
      <c r="BR48" s="225"/>
      <c r="BS48" s="225"/>
      <c r="BT48" s="225"/>
      <c r="BU48" s="225"/>
      <c r="BV48" s="225"/>
      <c r="BW48" s="225"/>
      <c r="BX48" s="225"/>
      <c r="BY48" s="225"/>
      <c r="BZ48" s="225"/>
      <c r="CA48" s="225"/>
      <c r="CB48" s="225"/>
      <c r="CC48" s="225"/>
      <c r="CD48" s="225"/>
      <c r="CE48" s="225"/>
      <c r="CF48" s="225"/>
      <c r="CG48" s="225"/>
      <c r="CH48" s="225"/>
      <c r="CI48" s="225"/>
      <c r="CJ48" s="225"/>
      <c r="CK48" s="225"/>
      <c r="CL48" s="225"/>
      <c r="CM48" s="225"/>
      <c r="CN48" s="225"/>
      <c r="CO48" s="225"/>
      <c r="CP48" s="225"/>
      <c r="CQ48" s="225"/>
      <c r="CR48" s="225"/>
      <c r="CS48" s="225"/>
      <c r="CT48" s="225"/>
      <c r="CU48" s="225"/>
      <c r="CV48" s="225"/>
      <c r="CW48" s="225"/>
      <c r="CX48" s="225"/>
      <c r="CY48" s="225"/>
      <c r="CZ48" s="225"/>
      <c r="DA48" s="225"/>
      <c r="DB48" s="225"/>
      <c r="DC48" s="225"/>
      <c r="DD48" s="225"/>
      <c r="DE48" s="225"/>
      <c r="DF48" s="225"/>
      <c r="DG48" s="225"/>
      <c r="DH48" s="225"/>
      <c r="DI48" s="225"/>
      <c r="DJ48" s="225"/>
      <c r="DK48" s="225"/>
      <c r="DL48" s="225"/>
      <c r="DM48" s="225"/>
      <c r="DN48" s="225"/>
      <c r="DO48" s="225"/>
      <c r="DP48" s="225"/>
      <c r="DQ48" s="225"/>
      <c r="DR48" s="225"/>
      <c r="DS48" s="225"/>
      <c r="DT48" s="225"/>
      <c r="DU48" s="225"/>
      <c r="DV48" s="225"/>
      <c r="DW48" s="225"/>
      <c r="DX48" s="225"/>
      <c r="DY48" s="225"/>
      <c r="DZ48" s="225"/>
      <c r="EA48" s="225"/>
      <c r="EB48" s="225"/>
      <c r="EC48" s="225"/>
      <c r="ED48" s="225"/>
      <c r="EE48" s="225"/>
      <c r="EF48" s="225"/>
      <c r="EG48" s="225"/>
      <c r="EH48" s="225"/>
      <c r="EI48" s="225"/>
      <c r="EJ48" s="225"/>
      <c r="EK48" s="225"/>
      <c r="EL48" s="225"/>
      <c r="EM48" s="225"/>
      <c r="EN48" s="225"/>
      <c r="EO48" s="225"/>
      <c r="EP48" s="225"/>
      <c r="EQ48" s="225"/>
      <c r="ER48" s="225"/>
      <c r="ES48" s="225"/>
      <c r="ET48" s="225"/>
      <c r="EU48" s="225"/>
      <c r="EV48" s="225"/>
      <c r="EW48" s="225"/>
      <c r="EX48" s="225"/>
      <c r="EY48" s="225"/>
      <c r="EZ48" s="225"/>
      <c r="FA48" s="225"/>
      <c r="FB48" s="225"/>
      <c r="FC48" s="225"/>
      <c r="FD48" s="225"/>
      <c r="FE48" s="225"/>
      <c r="FF48" s="225"/>
      <c r="FG48" s="225"/>
      <c r="FH48" s="225"/>
      <c r="FI48" s="225"/>
      <c r="FJ48" s="225"/>
      <c r="FK48" s="225"/>
      <c r="FL48" s="225"/>
      <c r="FM48" s="225"/>
      <c r="FN48" s="225"/>
      <c r="FO48" s="225"/>
      <c r="FP48" s="225"/>
      <c r="FQ48" s="225"/>
      <c r="FR48" s="225"/>
      <c r="FS48" s="225"/>
      <c r="FT48" s="225"/>
      <c r="FU48" s="225"/>
      <c r="FV48" s="225"/>
      <c r="FW48" s="225"/>
      <c r="FX48" s="225"/>
      <c r="FY48" s="225"/>
      <c r="FZ48" s="225"/>
      <c r="GA48" s="225"/>
      <c r="GB48" s="225"/>
      <c r="GC48" s="225"/>
      <c r="GD48" s="225"/>
      <c r="GE48" s="225"/>
      <c r="GF48" s="225"/>
      <c r="GG48" s="225"/>
      <c r="GH48" s="225"/>
      <c r="GI48" s="225"/>
      <c r="GJ48" s="225"/>
      <c r="GK48" s="225"/>
      <c r="GL48" s="225"/>
      <c r="GM48" s="225"/>
      <c r="GN48" s="225"/>
      <c r="GO48" s="225"/>
      <c r="GP48" s="225"/>
      <c r="GQ48" s="225"/>
      <c r="GR48" s="225"/>
      <c r="GS48" s="225"/>
      <c r="GT48" s="225"/>
      <c r="GU48" s="225"/>
      <c r="GV48" s="225"/>
      <c r="GW48" s="225"/>
      <c r="GX48" s="225"/>
      <c r="GY48" s="225"/>
      <c r="GZ48" s="225"/>
      <c r="HA48" s="225"/>
      <c r="HB48" s="225"/>
      <c r="HC48" s="225"/>
      <c r="HD48" s="225"/>
      <c r="HE48" s="225"/>
      <c r="HF48" s="225"/>
      <c r="HG48" s="225"/>
      <c r="HH48" s="225"/>
      <c r="HI48" s="225"/>
      <c r="HJ48" s="225"/>
      <c r="HK48" s="225"/>
      <c r="HL48" s="225"/>
      <c r="HM48" s="225"/>
      <c r="HN48" s="225"/>
      <c r="HO48" s="225"/>
      <c r="HP48" s="225"/>
      <c r="HQ48" s="225"/>
      <c r="HR48" s="225"/>
      <c r="HS48" s="225"/>
      <c r="HT48" s="225"/>
      <c r="HU48" s="225"/>
      <c r="HV48" s="225"/>
      <c r="HW48" s="225"/>
      <c r="HX48" s="225"/>
      <c r="HY48" s="225"/>
      <c r="HZ48" s="225"/>
      <c r="IA48" s="225"/>
      <c r="IB48" s="225"/>
      <c r="IC48" s="225"/>
      <c r="ID48" s="225"/>
      <c r="IE48" s="225"/>
      <c r="IF48" s="225"/>
      <c r="IG48" s="225"/>
      <c r="IH48" s="225"/>
      <c r="II48" s="225"/>
      <c r="IJ48" s="225"/>
      <c r="IK48" s="225"/>
      <c r="IL48" s="225"/>
      <c r="IM48" s="225"/>
      <c r="IN48" s="225"/>
      <c r="IO48" s="225"/>
      <c r="IP48" s="225"/>
      <c r="IQ48" s="225"/>
      <c r="IR48" s="225"/>
      <c r="IS48" s="225"/>
      <c r="IT48" s="225"/>
    </row>
    <row r="49" spans="1:254" s="261" customFormat="1" x14ac:dyDescent="0.25">
      <c r="A49" s="291">
        <v>41</v>
      </c>
      <c r="B49" s="296" t="s">
        <v>517</v>
      </c>
      <c r="C49" s="292" t="s">
        <v>480</v>
      </c>
      <c r="D49" s="253" t="s">
        <v>519</v>
      </c>
      <c r="E49" s="253" t="s">
        <v>442</v>
      </c>
      <c r="F49" s="253" t="s">
        <v>283</v>
      </c>
      <c r="G49" s="278">
        <v>1179.0999999999999</v>
      </c>
      <c r="H49" s="257">
        <v>1179.1000000000004</v>
      </c>
      <c r="I49" s="257">
        <v>1179.1000000000004</v>
      </c>
      <c r="J49" s="293">
        <f t="shared" si="4"/>
        <v>0</v>
      </c>
      <c r="K49" s="315">
        <f t="shared" si="1"/>
        <v>0</v>
      </c>
      <c r="L49" s="293">
        <v>0</v>
      </c>
      <c r="M49" s="315">
        <f t="shared" si="3"/>
        <v>0</v>
      </c>
      <c r="N49" s="291" t="s">
        <v>54</v>
      </c>
      <c r="O49" s="338"/>
      <c r="P49" s="297"/>
      <c r="Q49" s="426"/>
      <c r="R49" s="225"/>
      <c r="S49" s="225"/>
      <c r="T49" s="225"/>
      <c r="U49" s="225"/>
      <c r="V49" s="225"/>
      <c r="W49" s="225"/>
      <c r="X49" s="225"/>
      <c r="Y49" s="225"/>
      <c r="Z49" s="225"/>
      <c r="AA49" s="225"/>
      <c r="AB49" s="225"/>
      <c r="AC49" s="225"/>
      <c r="AD49" s="225"/>
      <c r="AE49" s="225"/>
      <c r="AF49" s="225"/>
      <c r="AG49" s="225"/>
      <c r="AH49" s="225"/>
      <c r="AI49" s="225"/>
      <c r="AJ49" s="225"/>
      <c r="AK49" s="225"/>
      <c r="AL49" s="225"/>
      <c r="AM49" s="225"/>
      <c r="AN49" s="225"/>
      <c r="AO49" s="225"/>
      <c r="AP49" s="225"/>
      <c r="AQ49" s="225"/>
      <c r="AR49" s="225"/>
      <c r="AS49" s="225"/>
      <c r="AT49" s="225"/>
      <c r="AU49" s="225"/>
      <c r="AV49" s="225"/>
      <c r="AW49" s="225"/>
      <c r="AX49" s="225"/>
      <c r="AY49" s="225"/>
      <c r="AZ49" s="225"/>
      <c r="BA49" s="225"/>
      <c r="BB49" s="225"/>
      <c r="BC49" s="225"/>
      <c r="BD49" s="225"/>
      <c r="BE49" s="225"/>
      <c r="BF49" s="225"/>
      <c r="BG49" s="225"/>
      <c r="BH49" s="225"/>
      <c r="BI49" s="225"/>
      <c r="BJ49" s="225"/>
      <c r="BK49" s="225"/>
      <c r="BL49" s="225"/>
      <c r="BM49" s="225"/>
      <c r="BN49" s="225"/>
      <c r="BO49" s="225"/>
      <c r="BP49" s="225"/>
      <c r="BQ49" s="225"/>
      <c r="BR49" s="225"/>
      <c r="BS49" s="225"/>
      <c r="BT49" s="225"/>
      <c r="BU49" s="225"/>
      <c r="BV49" s="225"/>
      <c r="BW49" s="225"/>
      <c r="BX49" s="225"/>
      <c r="BY49" s="225"/>
      <c r="BZ49" s="225"/>
      <c r="CA49" s="225"/>
      <c r="CB49" s="225"/>
      <c r="CC49" s="225"/>
      <c r="CD49" s="225"/>
      <c r="CE49" s="225"/>
      <c r="CF49" s="225"/>
      <c r="CG49" s="225"/>
      <c r="CH49" s="225"/>
      <c r="CI49" s="225"/>
      <c r="CJ49" s="225"/>
      <c r="CK49" s="225"/>
      <c r="CL49" s="225"/>
      <c r="CM49" s="225"/>
      <c r="CN49" s="225"/>
      <c r="CO49" s="225"/>
      <c r="CP49" s="225"/>
      <c r="CQ49" s="225"/>
      <c r="CR49" s="225"/>
      <c r="CS49" s="225"/>
      <c r="CT49" s="225"/>
      <c r="CU49" s="225"/>
      <c r="CV49" s="225"/>
      <c r="CW49" s="225"/>
      <c r="CX49" s="225"/>
      <c r="CY49" s="225"/>
      <c r="CZ49" s="225"/>
      <c r="DA49" s="225"/>
      <c r="DB49" s="225"/>
      <c r="DC49" s="225"/>
      <c r="DD49" s="225"/>
      <c r="DE49" s="225"/>
      <c r="DF49" s="225"/>
      <c r="DG49" s="225"/>
      <c r="DH49" s="225"/>
      <c r="DI49" s="225"/>
      <c r="DJ49" s="225"/>
      <c r="DK49" s="225"/>
      <c r="DL49" s="225"/>
      <c r="DM49" s="225"/>
      <c r="DN49" s="225"/>
      <c r="DO49" s="225"/>
      <c r="DP49" s="225"/>
      <c r="DQ49" s="225"/>
      <c r="DR49" s="225"/>
      <c r="DS49" s="225"/>
      <c r="DT49" s="225"/>
      <c r="DU49" s="225"/>
      <c r="DV49" s="225"/>
      <c r="DW49" s="225"/>
      <c r="DX49" s="225"/>
      <c r="DY49" s="225"/>
      <c r="DZ49" s="225"/>
      <c r="EA49" s="225"/>
      <c r="EB49" s="225"/>
      <c r="EC49" s="225"/>
      <c r="ED49" s="225"/>
      <c r="EE49" s="225"/>
      <c r="EF49" s="225"/>
      <c r="EG49" s="225"/>
      <c r="EH49" s="225"/>
      <c r="EI49" s="225"/>
      <c r="EJ49" s="225"/>
      <c r="EK49" s="225"/>
      <c r="EL49" s="225"/>
      <c r="EM49" s="225"/>
      <c r="EN49" s="225"/>
      <c r="EO49" s="225"/>
      <c r="EP49" s="225"/>
      <c r="EQ49" s="225"/>
      <c r="ER49" s="225"/>
      <c r="ES49" s="225"/>
      <c r="ET49" s="225"/>
      <c r="EU49" s="225"/>
      <c r="EV49" s="225"/>
      <c r="EW49" s="225"/>
      <c r="EX49" s="225"/>
      <c r="EY49" s="225"/>
      <c r="EZ49" s="225"/>
      <c r="FA49" s="225"/>
      <c r="FB49" s="225"/>
      <c r="FC49" s="225"/>
      <c r="FD49" s="225"/>
      <c r="FE49" s="225"/>
      <c r="FF49" s="225"/>
      <c r="FG49" s="225"/>
      <c r="FH49" s="225"/>
      <c r="FI49" s="225"/>
      <c r="FJ49" s="225"/>
      <c r="FK49" s="225"/>
      <c r="FL49" s="225"/>
      <c r="FM49" s="225"/>
      <c r="FN49" s="225"/>
      <c r="FO49" s="225"/>
      <c r="FP49" s="225"/>
      <c r="FQ49" s="225"/>
      <c r="FR49" s="225"/>
      <c r="FS49" s="225"/>
      <c r="FT49" s="225"/>
      <c r="FU49" s="225"/>
      <c r="FV49" s="225"/>
      <c r="FW49" s="225"/>
      <c r="FX49" s="225"/>
      <c r="FY49" s="225"/>
      <c r="FZ49" s="225"/>
      <c r="GA49" s="225"/>
      <c r="GB49" s="225"/>
      <c r="GC49" s="225"/>
      <c r="GD49" s="225"/>
      <c r="GE49" s="225"/>
      <c r="GF49" s="225"/>
      <c r="GG49" s="225"/>
      <c r="GH49" s="225"/>
      <c r="GI49" s="225"/>
      <c r="GJ49" s="225"/>
      <c r="GK49" s="225"/>
      <c r="GL49" s="225"/>
      <c r="GM49" s="225"/>
      <c r="GN49" s="225"/>
      <c r="GO49" s="225"/>
      <c r="GP49" s="225"/>
      <c r="GQ49" s="225"/>
      <c r="GR49" s="225"/>
      <c r="GS49" s="225"/>
      <c r="GT49" s="225"/>
      <c r="GU49" s="225"/>
      <c r="GV49" s="225"/>
      <c r="GW49" s="225"/>
      <c r="GX49" s="225"/>
      <c r="GY49" s="225"/>
      <c r="GZ49" s="225"/>
      <c r="HA49" s="225"/>
      <c r="HB49" s="225"/>
      <c r="HC49" s="225"/>
      <c r="HD49" s="225"/>
      <c r="HE49" s="225"/>
      <c r="HF49" s="225"/>
      <c r="HG49" s="225"/>
      <c r="HH49" s="225"/>
      <c r="HI49" s="225"/>
      <c r="HJ49" s="225"/>
      <c r="HK49" s="225"/>
      <c r="HL49" s="225"/>
      <c r="HM49" s="225"/>
      <c r="HN49" s="225"/>
      <c r="HO49" s="225"/>
      <c r="HP49" s="225"/>
      <c r="HQ49" s="225"/>
      <c r="HR49" s="225"/>
      <c r="HS49" s="225"/>
      <c r="HT49" s="225"/>
      <c r="HU49" s="225"/>
      <c r="HV49" s="225"/>
      <c r="HW49" s="225"/>
      <c r="HX49" s="225"/>
      <c r="HY49" s="225"/>
      <c r="HZ49" s="225"/>
      <c r="IA49" s="225"/>
      <c r="IB49" s="225"/>
      <c r="IC49" s="225"/>
      <c r="ID49" s="225"/>
      <c r="IE49" s="225"/>
      <c r="IF49" s="225"/>
      <c r="IG49" s="225"/>
      <c r="IH49" s="225"/>
      <c r="II49" s="225"/>
      <c r="IJ49" s="225"/>
      <c r="IK49" s="225"/>
      <c r="IL49" s="225"/>
      <c r="IM49" s="225"/>
      <c r="IN49" s="225"/>
      <c r="IO49" s="225"/>
      <c r="IP49" s="225"/>
      <c r="IQ49" s="225"/>
      <c r="IR49" s="225"/>
      <c r="IS49" s="225"/>
      <c r="IT49" s="225"/>
    </row>
    <row r="50" spans="1:254" s="225" customFormat="1" x14ac:dyDescent="0.25">
      <c r="A50" s="291">
        <v>42</v>
      </c>
      <c r="B50" s="296" t="s">
        <v>520</v>
      </c>
      <c r="C50" s="292" t="s">
        <v>480</v>
      </c>
      <c r="D50" s="253" t="s">
        <v>521</v>
      </c>
      <c r="E50" s="253" t="s">
        <v>442</v>
      </c>
      <c r="F50" s="253" t="s">
        <v>283</v>
      </c>
      <c r="G50" s="278">
        <v>16900</v>
      </c>
      <c r="H50" s="257">
        <v>16900</v>
      </c>
      <c r="I50" s="257">
        <v>16900</v>
      </c>
      <c r="J50" s="293">
        <f t="shared" si="4"/>
        <v>0</v>
      </c>
      <c r="K50" s="315">
        <f t="shared" si="1"/>
        <v>0</v>
      </c>
      <c r="L50" s="293">
        <v>0</v>
      </c>
      <c r="M50" s="315">
        <f t="shared" si="3"/>
        <v>0</v>
      </c>
      <c r="N50" s="291" t="s">
        <v>54</v>
      </c>
      <c r="O50" s="339"/>
      <c r="P50" s="261"/>
      <c r="Q50" s="426"/>
    </row>
    <row r="51" spans="1:254" s="225" customFormat="1" x14ac:dyDescent="0.25">
      <c r="A51" s="291">
        <v>43</v>
      </c>
      <c r="B51" s="296" t="s">
        <v>483</v>
      </c>
      <c r="C51" s="292" t="s">
        <v>480</v>
      </c>
      <c r="D51" s="253" t="s">
        <v>521</v>
      </c>
      <c r="E51" s="253" t="s">
        <v>442</v>
      </c>
      <c r="F51" s="253" t="s">
        <v>287</v>
      </c>
      <c r="G51" s="278">
        <v>17203</v>
      </c>
      <c r="H51" s="257">
        <v>17203</v>
      </c>
      <c r="I51" s="257">
        <v>17203</v>
      </c>
      <c r="J51" s="293">
        <f t="shared" si="4"/>
        <v>0</v>
      </c>
      <c r="K51" s="315">
        <f t="shared" si="1"/>
        <v>0</v>
      </c>
      <c r="L51" s="293">
        <v>0</v>
      </c>
      <c r="M51" s="315">
        <f t="shared" si="3"/>
        <v>0</v>
      </c>
      <c r="N51" s="291" t="s">
        <v>54</v>
      </c>
      <c r="O51" s="339"/>
      <c r="P51" s="261"/>
      <c r="Q51" s="426"/>
    </row>
    <row r="52" spans="1:254" s="225" customFormat="1" x14ac:dyDescent="0.25">
      <c r="A52" s="291">
        <v>44</v>
      </c>
      <c r="B52" s="296" t="s">
        <v>522</v>
      </c>
      <c r="C52" s="292" t="s">
        <v>480</v>
      </c>
      <c r="D52" s="253" t="s">
        <v>521</v>
      </c>
      <c r="E52" s="253" t="s">
        <v>442</v>
      </c>
      <c r="F52" s="253" t="s">
        <v>287</v>
      </c>
      <c r="G52" s="278">
        <v>17223</v>
      </c>
      <c r="H52" s="257">
        <v>17223</v>
      </c>
      <c r="I52" s="257">
        <v>17223</v>
      </c>
      <c r="J52" s="293">
        <f t="shared" si="4"/>
        <v>0</v>
      </c>
      <c r="K52" s="315">
        <f t="shared" si="1"/>
        <v>0</v>
      </c>
      <c r="L52" s="293">
        <v>0</v>
      </c>
      <c r="M52" s="315">
        <f t="shared" si="3"/>
        <v>0</v>
      </c>
      <c r="N52" s="291" t="s">
        <v>54</v>
      </c>
      <c r="O52" s="339"/>
      <c r="P52" s="261"/>
      <c r="Q52" s="426"/>
    </row>
    <row r="53" spans="1:254" s="225" customFormat="1" x14ac:dyDescent="0.25">
      <c r="A53" s="291">
        <v>45</v>
      </c>
      <c r="B53" s="296" t="s">
        <v>498</v>
      </c>
      <c r="C53" s="292" t="s">
        <v>480</v>
      </c>
      <c r="D53" s="253" t="s">
        <v>521</v>
      </c>
      <c r="E53" s="253" t="s">
        <v>442</v>
      </c>
      <c r="F53" s="253" t="s">
        <v>287</v>
      </c>
      <c r="G53" s="278">
        <v>300</v>
      </c>
      <c r="H53" s="257">
        <v>300</v>
      </c>
      <c r="I53" s="257">
        <v>300</v>
      </c>
      <c r="J53" s="293">
        <f t="shared" si="4"/>
        <v>0</v>
      </c>
      <c r="K53" s="315">
        <f t="shared" si="1"/>
        <v>0</v>
      </c>
      <c r="L53" s="293">
        <v>0</v>
      </c>
      <c r="M53" s="315">
        <f t="shared" si="3"/>
        <v>0</v>
      </c>
      <c r="N53" s="291" t="s">
        <v>54</v>
      </c>
      <c r="O53" s="339"/>
      <c r="P53" s="261"/>
      <c r="Q53" s="426"/>
    </row>
    <row r="54" spans="1:254" s="225" customFormat="1" x14ac:dyDescent="0.25">
      <c r="A54" s="291">
        <v>46</v>
      </c>
      <c r="B54" s="296" t="s">
        <v>498</v>
      </c>
      <c r="C54" s="292" t="s">
        <v>480</v>
      </c>
      <c r="D54" s="253" t="s">
        <v>521</v>
      </c>
      <c r="E54" s="253" t="s">
        <v>442</v>
      </c>
      <c r="F54" s="253" t="s">
        <v>287</v>
      </c>
      <c r="G54" s="278">
        <v>800</v>
      </c>
      <c r="H54" s="257">
        <v>800</v>
      </c>
      <c r="I54" s="257">
        <v>800</v>
      </c>
      <c r="J54" s="293">
        <f t="shared" si="4"/>
        <v>0</v>
      </c>
      <c r="K54" s="315">
        <f t="shared" si="1"/>
        <v>0</v>
      </c>
      <c r="L54" s="293">
        <v>0</v>
      </c>
      <c r="M54" s="315">
        <f t="shared" si="3"/>
        <v>0</v>
      </c>
      <c r="N54" s="291" t="s">
        <v>54</v>
      </c>
      <c r="O54" s="339"/>
      <c r="P54" s="261"/>
      <c r="Q54" s="426"/>
    </row>
    <row r="55" spans="1:254" s="225" customFormat="1" x14ac:dyDescent="0.25">
      <c r="A55" s="291">
        <v>47</v>
      </c>
      <c r="B55" s="296" t="s">
        <v>517</v>
      </c>
      <c r="C55" s="292" t="s">
        <v>480</v>
      </c>
      <c r="D55" s="253" t="s">
        <v>521</v>
      </c>
      <c r="E55" s="253" t="s">
        <v>442</v>
      </c>
      <c r="F55" s="253" t="s">
        <v>283</v>
      </c>
      <c r="G55" s="278">
        <v>8979.7999999999993</v>
      </c>
      <c r="H55" s="257">
        <v>8979.7999999999993</v>
      </c>
      <c r="I55" s="257">
        <v>8979.7999999999993</v>
      </c>
      <c r="J55" s="293">
        <f t="shared" si="4"/>
        <v>0</v>
      </c>
      <c r="K55" s="315">
        <f t="shared" si="1"/>
        <v>0</v>
      </c>
      <c r="L55" s="293">
        <v>0</v>
      </c>
      <c r="M55" s="315">
        <f t="shared" si="3"/>
        <v>0</v>
      </c>
      <c r="N55" s="291" t="s">
        <v>54</v>
      </c>
      <c r="O55" s="339"/>
      <c r="P55" s="261"/>
      <c r="Q55" s="426"/>
    </row>
    <row r="56" spans="1:254" s="225" customFormat="1" x14ac:dyDescent="0.25">
      <c r="A56" s="291">
        <v>48</v>
      </c>
      <c r="B56" s="296" t="s">
        <v>484</v>
      </c>
      <c r="C56" s="292" t="s">
        <v>480</v>
      </c>
      <c r="D56" s="253" t="s">
        <v>521</v>
      </c>
      <c r="E56" s="253" t="s">
        <v>442</v>
      </c>
      <c r="F56" s="253" t="s">
        <v>482</v>
      </c>
      <c r="G56" s="278">
        <v>850000</v>
      </c>
      <c r="H56" s="257">
        <v>850000</v>
      </c>
      <c r="I56" s="257">
        <v>850000</v>
      </c>
      <c r="J56" s="293">
        <f t="shared" si="4"/>
        <v>0</v>
      </c>
      <c r="K56" s="315">
        <f t="shared" si="1"/>
        <v>0</v>
      </c>
      <c r="L56" s="293">
        <v>0</v>
      </c>
      <c r="M56" s="315">
        <f t="shared" si="3"/>
        <v>0</v>
      </c>
      <c r="N56" s="291" t="s">
        <v>54</v>
      </c>
      <c r="O56" s="339"/>
      <c r="P56" s="261"/>
      <c r="Q56" s="426"/>
    </row>
    <row r="57" spans="1:254" s="225" customFormat="1" ht="30" x14ac:dyDescent="0.25">
      <c r="A57" s="291">
        <v>49</v>
      </c>
      <c r="B57" s="296" t="s">
        <v>484</v>
      </c>
      <c r="C57" s="292" t="s">
        <v>480</v>
      </c>
      <c r="D57" s="253" t="s">
        <v>523</v>
      </c>
      <c r="E57" s="253" t="s">
        <v>442</v>
      </c>
      <c r="F57" s="253" t="s">
        <v>482</v>
      </c>
      <c r="G57" s="278">
        <v>12347500</v>
      </c>
      <c r="H57" s="257">
        <v>9465500</v>
      </c>
      <c r="I57" s="257">
        <v>9465500</v>
      </c>
      <c r="J57" s="293">
        <f t="shared" si="4"/>
        <v>0</v>
      </c>
      <c r="K57" s="315">
        <f t="shared" si="1"/>
        <v>-2882000</v>
      </c>
      <c r="L57" s="293">
        <v>-2882000</v>
      </c>
      <c r="M57" s="315">
        <f t="shared" si="3"/>
        <v>0</v>
      </c>
      <c r="N57" s="291" t="s">
        <v>54</v>
      </c>
      <c r="O57" s="395" t="s">
        <v>426</v>
      </c>
      <c r="P57" s="261"/>
      <c r="Q57" s="426" t="s">
        <v>670</v>
      </c>
    </row>
    <row r="58" spans="1:254" s="225" customFormat="1" ht="30" x14ac:dyDescent="0.25">
      <c r="A58" s="291">
        <v>50</v>
      </c>
      <c r="B58" s="296" t="s">
        <v>496</v>
      </c>
      <c r="C58" s="292" t="s">
        <v>480</v>
      </c>
      <c r="D58" s="253" t="s">
        <v>523</v>
      </c>
      <c r="E58" s="253" t="s">
        <v>442</v>
      </c>
      <c r="F58" s="253" t="s">
        <v>287</v>
      </c>
      <c r="G58" s="278">
        <v>150000</v>
      </c>
      <c r="H58" s="257">
        <v>150000</v>
      </c>
      <c r="I58" s="257">
        <v>150000</v>
      </c>
      <c r="J58" s="293">
        <f t="shared" si="4"/>
        <v>0</v>
      </c>
      <c r="K58" s="315">
        <f t="shared" si="1"/>
        <v>0</v>
      </c>
      <c r="L58" s="293">
        <v>0</v>
      </c>
      <c r="M58" s="315">
        <f t="shared" si="3"/>
        <v>0</v>
      </c>
      <c r="N58" s="291" t="s">
        <v>54</v>
      </c>
      <c r="O58" s="339"/>
      <c r="P58" s="261"/>
      <c r="Q58" s="426"/>
    </row>
    <row r="59" spans="1:254" s="225" customFormat="1" x14ac:dyDescent="0.25">
      <c r="A59" s="291">
        <v>51</v>
      </c>
      <c r="B59" s="296" t="s">
        <v>490</v>
      </c>
      <c r="C59" s="292" t="s">
        <v>480</v>
      </c>
      <c r="D59" s="253" t="s">
        <v>523</v>
      </c>
      <c r="E59" s="253" t="s">
        <v>442</v>
      </c>
      <c r="F59" s="253" t="s">
        <v>482</v>
      </c>
      <c r="G59" s="278">
        <v>7858.36</v>
      </c>
      <c r="H59" s="257">
        <v>7858.36</v>
      </c>
      <c r="I59" s="257">
        <v>7858.36</v>
      </c>
      <c r="J59" s="293">
        <f t="shared" si="4"/>
        <v>0</v>
      </c>
      <c r="K59" s="315">
        <f t="shared" si="1"/>
        <v>0</v>
      </c>
      <c r="L59" s="293">
        <v>0</v>
      </c>
      <c r="M59" s="315">
        <f t="shared" si="3"/>
        <v>0</v>
      </c>
      <c r="N59" s="291" t="s">
        <v>54</v>
      </c>
      <c r="O59" s="339"/>
      <c r="P59" s="261"/>
      <c r="Q59" s="426"/>
    </row>
    <row r="60" spans="1:254" s="225" customFormat="1" ht="30" x14ac:dyDescent="0.25">
      <c r="A60" s="291">
        <v>52</v>
      </c>
      <c r="B60" s="296" t="s">
        <v>503</v>
      </c>
      <c r="C60" s="292" t="s">
        <v>480</v>
      </c>
      <c r="D60" s="253" t="s">
        <v>524</v>
      </c>
      <c r="E60" s="253" t="s">
        <v>442</v>
      </c>
      <c r="F60" s="253" t="s">
        <v>287</v>
      </c>
      <c r="G60" s="278">
        <v>50363</v>
      </c>
      <c r="H60" s="257">
        <v>49554</v>
      </c>
      <c r="I60" s="257">
        <v>49554</v>
      </c>
      <c r="J60" s="293">
        <f t="shared" si="4"/>
        <v>0</v>
      </c>
      <c r="K60" s="315">
        <f t="shared" si="1"/>
        <v>-809</v>
      </c>
      <c r="L60" s="293">
        <v>-809</v>
      </c>
      <c r="M60" s="315">
        <f t="shared" si="3"/>
        <v>0</v>
      </c>
      <c r="N60" s="291" t="s">
        <v>54</v>
      </c>
      <c r="O60" s="395" t="s">
        <v>426</v>
      </c>
      <c r="P60" s="261"/>
      <c r="Q60" s="426" t="s">
        <v>671</v>
      </c>
    </row>
    <row r="61" spans="1:254" s="225" customFormat="1" x14ac:dyDescent="0.25">
      <c r="A61" s="291">
        <v>53</v>
      </c>
      <c r="B61" s="296" t="s">
        <v>501</v>
      </c>
      <c r="C61" s="292" t="s">
        <v>480</v>
      </c>
      <c r="D61" s="253" t="s">
        <v>525</v>
      </c>
      <c r="E61" s="253" t="s">
        <v>442</v>
      </c>
      <c r="F61" s="253" t="s">
        <v>287</v>
      </c>
      <c r="G61" s="278">
        <v>870</v>
      </c>
      <c r="H61" s="257">
        <v>870</v>
      </c>
      <c r="I61" s="257">
        <v>870</v>
      </c>
      <c r="J61" s="293">
        <f t="shared" si="4"/>
        <v>0</v>
      </c>
      <c r="K61" s="315">
        <f t="shared" si="1"/>
        <v>0</v>
      </c>
      <c r="L61" s="293">
        <v>0</v>
      </c>
      <c r="M61" s="315">
        <f t="shared" si="3"/>
        <v>0</v>
      </c>
      <c r="N61" s="291" t="s">
        <v>54</v>
      </c>
      <c r="O61" s="339"/>
      <c r="P61" s="261"/>
      <c r="Q61" s="426" t="s">
        <v>672</v>
      </c>
    </row>
    <row r="62" spans="1:254" s="225" customFormat="1" x14ac:dyDescent="0.25">
      <c r="A62" s="291">
        <v>54</v>
      </c>
      <c r="B62" s="296" t="s">
        <v>483</v>
      </c>
      <c r="C62" s="292" t="s">
        <v>480</v>
      </c>
      <c r="D62" s="253" t="s">
        <v>525</v>
      </c>
      <c r="E62" s="253" t="s">
        <v>442</v>
      </c>
      <c r="F62" s="253" t="s">
        <v>287</v>
      </c>
      <c r="G62" s="278">
        <v>1073</v>
      </c>
      <c r="H62" s="257">
        <v>1073</v>
      </c>
      <c r="I62" s="257">
        <v>1073</v>
      </c>
      <c r="J62" s="293">
        <f t="shared" si="4"/>
        <v>0</v>
      </c>
      <c r="K62" s="315">
        <f t="shared" si="1"/>
        <v>0</v>
      </c>
      <c r="L62" s="293">
        <v>0</v>
      </c>
      <c r="M62" s="315">
        <f t="shared" si="3"/>
        <v>0</v>
      </c>
      <c r="N62" s="291" t="s">
        <v>54</v>
      </c>
      <c r="O62" s="339"/>
      <c r="P62" s="261"/>
      <c r="Q62" s="426" t="s">
        <v>673</v>
      </c>
    </row>
    <row r="63" spans="1:254" s="225" customFormat="1" ht="45" x14ac:dyDescent="0.25">
      <c r="A63" s="291">
        <v>55</v>
      </c>
      <c r="B63" s="296" t="s">
        <v>526</v>
      </c>
      <c r="C63" s="292" t="s">
        <v>480</v>
      </c>
      <c r="D63" s="253" t="s">
        <v>525</v>
      </c>
      <c r="E63" s="253" t="s">
        <v>442</v>
      </c>
      <c r="F63" s="253" t="s">
        <v>287</v>
      </c>
      <c r="G63" s="278">
        <v>966</v>
      </c>
      <c r="H63" s="257">
        <v>966</v>
      </c>
      <c r="I63" s="257">
        <v>966</v>
      </c>
      <c r="J63" s="293">
        <f t="shared" si="4"/>
        <v>0</v>
      </c>
      <c r="K63" s="315">
        <f t="shared" si="1"/>
        <v>0</v>
      </c>
      <c r="L63" s="293">
        <v>0</v>
      </c>
      <c r="M63" s="315">
        <f t="shared" si="3"/>
        <v>0</v>
      </c>
      <c r="N63" s="291" t="s">
        <v>54</v>
      </c>
      <c r="O63" s="339"/>
      <c r="P63" s="261"/>
      <c r="Q63" s="426"/>
    </row>
    <row r="64" spans="1:254" s="225" customFormat="1" x14ac:dyDescent="0.25">
      <c r="A64" s="291">
        <v>56</v>
      </c>
      <c r="B64" s="296" t="s">
        <v>484</v>
      </c>
      <c r="C64" s="292" t="s">
        <v>480</v>
      </c>
      <c r="D64" s="253" t="s">
        <v>525</v>
      </c>
      <c r="E64" s="253" t="s">
        <v>442</v>
      </c>
      <c r="F64" s="253" t="s">
        <v>482</v>
      </c>
      <c r="G64" s="278">
        <v>374000</v>
      </c>
      <c r="H64" s="257">
        <v>374000</v>
      </c>
      <c r="I64" s="257">
        <v>374000</v>
      </c>
      <c r="J64" s="293">
        <f t="shared" si="4"/>
        <v>0</v>
      </c>
      <c r="K64" s="315">
        <f t="shared" si="1"/>
        <v>0</v>
      </c>
      <c r="L64" s="293">
        <v>0</v>
      </c>
      <c r="M64" s="315">
        <f t="shared" si="3"/>
        <v>0</v>
      </c>
      <c r="N64" s="291" t="s">
        <v>54</v>
      </c>
      <c r="O64" s="339"/>
      <c r="P64" s="261"/>
      <c r="Q64" s="426"/>
    </row>
    <row r="65" spans="1:17" s="225" customFormat="1" ht="30" x14ac:dyDescent="0.25">
      <c r="A65" s="291">
        <v>57</v>
      </c>
      <c r="B65" s="296" t="s">
        <v>483</v>
      </c>
      <c r="C65" s="292" t="s">
        <v>480</v>
      </c>
      <c r="D65" s="253" t="s">
        <v>527</v>
      </c>
      <c r="E65" s="253" t="s">
        <v>442</v>
      </c>
      <c r="F65" s="253" t="s">
        <v>287</v>
      </c>
      <c r="G65" s="278">
        <v>12177</v>
      </c>
      <c r="H65" s="257">
        <v>7844</v>
      </c>
      <c r="I65" s="257">
        <v>7844</v>
      </c>
      <c r="J65" s="293">
        <f t="shared" si="4"/>
        <v>0</v>
      </c>
      <c r="K65" s="315">
        <f t="shared" si="1"/>
        <v>-4333</v>
      </c>
      <c r="L65" s="293">
        <v>-4333</v>
      </c>
      <c r="M65" s="315">
        <f t="shared" si="3"/>
        <v>0</v>
      </c>
      <c r="N65" s="291" t="s">
        <v>54</v>
      </c>
      <c r="O65" s="395" t="s">
        <v>426</v>
      </c>
      <c r="P65" s="261"/>
      <c r="Q65" s="426" t="s">
        <v>674</v>
      </c>
    </row>
    <row r="66" spans="1:17" s="225" customFormat="1" ht="30" x14ac:dyDescent="0.25">
      <c r="A66" s="291">
        <v>58</v>
      </c>
      <c r="B66" s="296" t="s">
        <v>511</v>
      </c>
      <c r="C66" s="292" t="s">
        <v>480</v>
      </c>
      <c r="D66" s="253" t="s">
        <v>527</v>
      </c>
      <c r="E66" s="253" t="s">
        <v>442</v>
      </c>
      <c r="F66" s="253" t="s">
        <v>283</v>
      </c>
      <c r="G66" s="278"/>
      <c r="H66" s="257">
        <v>4127</v>
      </c>
      <c r="I66" s="257">
        <v>4127</v>
      </c>
      <c r="J66" s="293">
        <f t="shared" si="4"/>
        <v>0</v>
      </c>
      <c r="K66" s="315">
        <f t="shared" si="1"/>
        <v>4127</v>
      </c>
      <c r="L66" s="293">
        <v>4127</v>
      </c>
      <c r="M66" s="315">
        <f t="shared" si="3"/>
        <v>0</v>
      </c>
      <c r="N66" s="291" t="s">
        <v>54</v>
      </c>
      <c r="O66" s="395" t="s">
        <v>426</v>
      </c>
      <c r="P66" s="261"/>
      <c r="Q66" s="426" t="s">
        <v>675</v>
      </c>
    </row>
    <row r="67" spans="1:17" s="225" customFormat="1" ht="30" x14ac:dyDescent="0.25">
      <c r="A67" s="291">
        <v>59</v>
      </c>
      <c r="B67" s="296" t="s">
        <v>484</v>
      </c>
      <c r="C67" s="292" t="s">
        <v>480</v>
      </c>
      <c r="D67" s="253" t="s">
        <v>438</v>
      </c>
      <c r="E67" s="253" t="s">
        <v>437</v>
      </c>
      <c r="F67" s="253" t="s">
        <v>482</v>
      </c>
      <c r="G67" s="278">
        <v>33836278</v>
      </c>
      <c r="H67" s="257">
        <v>31486062</v>
      </c>
      <c r="I67" s="257">
        <v>31486062</v>
      </c>
      <c r="J67" s="293">
        <f t="shared" si="4"/>
        <v>0</v>
      </c>
      <c r="K67" s="315">
        <f t="shared" si="1"/>
        <v>-2350216</v>
      </c>
      <c r="L67" s="293">
        <v>-2350216</v>
      </c>
      <c r="M67" s="315">
        <f t="shared" si="3"/>
        <v>0</v>
      </c>
      <c r="N67" s="291" t="s">
        <v>54</v>
      </c>
      <c r="O67" s="395" t="s">
        <v>426</v>
      </c>
      <c r="P67" s="261"/>
      <c r="Q67" s="426" t="s">
        <v>676</v>
      </c>
    </row>
    <row r="68" spans="1:17" s="225" customFormat="1" ht="30" x14ac:dyDescent="0.25">
      <c r="A68" s="291">
        <v>60</v>
      </c>
      <c r="B68" s="296" t="s">
        <v>528</v>
      </c>
      <c r="C68" s="292" t="s">
        <v>480</v>
      </c>
      <c r="D68" s="253" t="s">
        <v>438</v>
      </c>
      <c r="E68" s="253" t="s">
        <v>437</v>
      </c>
      <c r="F68" s="253" t="s">
        <v>287</v>
      </c>
      <c r="G68" s="278">
        <v>163946</v>
      </c>
      <c r="H68" s="257">
        <v>139946</v>
      </c>
      <c r="I68" s="257">
        <v>139946</v>
      </c>
      <c r="J68" s="293">
        <f t="shared" si="4"/>
        <v>0</v>
      </c>
      <c r="K68" s="315">
        <f t="shared" si="1"/>
        <v>-24000</v>
      </c>
      <c r="L68" s="293">
        <v>-24000</v>
      </c>
      <c r="M68" s="315">
        <f t="shared" si="3"/>
        <v>0</v>
      </c>
      <c r="N68" s="291" t="s">
        <v>54</v>
      </c>
      <c r="O68" s="395" t="s">
        <v>426</v>
      </c>
      <c r="P68" s="261"/>
      <c r="Q68" s="426" t="s">
        <v>677</v>
      </c>
    </row>
    <row r="69" spans="1:17" s="225" customFormat="1" x14ac:dyDescent="0.25">
      <c r="A69" s="291">
        <v>61</v>
      </c>
      <c r="B69" s="296" t="s">
        <v>529</v>
      </c>
      <c r="C69" s="292" t="s">
        <v>480</v>
      </c>
      <c r="D69" s="253" t="s">
        <v>530</v>
      </c>
      <c r="E69" s="253" t="s">
        <v>437</v>
      </c>
      <c r="F69" s="253" t="s">
        <v>287</v>
      </c>
      <c r="G69" s="278">
        <v>38695</v>
      </c>
      <c r="H69" s="257">
        <v>38695</v>
      </c>
      <c r="I69" s="257">
        <v>38695</v>
      </c>
      <c r="J69" s="293">
        <f t="shared" si="4"/>
        <v>0</v>
      </c>
      <c r="K69" s="315">
        <f t="shared" si="1"/>
        <v>0</v>
      </c>
      <c r="L69" s="293">
        <v>0</v>
      </c>
      <c r="M69" s="315">
        <f t="shared" si="3"/>
        <v>0</v>
      </c>
      <c r="N69" s="291" t="s">
        <v>54</v>
      </c>
      <c r="O69" s="339"/>
      <c r="P69" s="261"/>
      <c r="Q69" s="426"/>
    </row>
    <row r="70" spans="1:17" s="225" customFormat="1" x14ac:dyDescent="0.25">
      <c r="A70" s="291">
        <v>62</v>
      </c>
      <c r="B70" s="296" t="s">
        <v>483</v>
      </c>
      <c r="C70" s="292" t="s">
        <v>480</v>
      </c>
      <c r="D70" s="253" t="s">
        <v>530</v>
      </c>
      <c r="E70" s="253" t="s">
        <v>437</v>
      </c>
      <c r="F70" s="253" t="s">
        <v>287</v>
      </c>
      <c r="G70" s="278">
        <v>361</v>
      </c>
      <c r="H70" s="257">
        <v>361</v>
      </c>
      <c r="I70" s="257">
        <v>361</v>
      </c>
      <c r="J70" s="293">
        <f t="shared" si="4"/>
        <v>0</v>
      </c>
      <c r="K70" s="315">
        <f t="shared" si="1"/>
        <v>0</v>
      </c>
      <c r="L70" s="293">
        <v>0</v>
      </c>
      <c r="M70" s="315">
        <f t="shared" si="3"/>
        <v>0</v>
      </c>
      <c r="N70" s="291" t="s">
        <v>54</v>
      </c>
      <c r="O70" s="339"/>
      <c r="P70" s="261"/>
      <c r="Q70" s="426"/>
    </row>
    <row r="71" spans="1:17" s="225" customFormat="1" x14ac:dyDescent="0.25">
      <c r="A71" s="291">
        <v>63</v>
      </c>
      <c r="B71" s="296" t="s">
        <v>531</v>
      </c>
      <c r="C71" s="292" t="s">
        <v>480</v>
      </c>
      <c r="D71" s="253" t="s">
        <v>530</v>
      </c>
      <c r="E71" s="253" t="s">
        <v>437</v>
      </c>
      <c r="F71" s="253" t="s">
        <v>287</v>
      </c>
      <c r="G71" s="278">
        <v>104000</v>
      </c>
      <c r="H71" s="257">
        <v>104000</v>
      </c>
      <c r="I71" s="257">
        <v>104000</v>
      </c>
      <c r="J71" s="293">
        <f t="shared" si="4"/>
        <v>0</v>
      </c>
      <c r="K71" s="315">
        <f t="shared" si="1"/>
        <v>0</v>
      </c>
      <c r="L71" s="293">
        <v>0</v>
      </c>
      <c r="M71" s="315">
        <f t="shared" si="3"/>
        <v>0</v>
      </c>
      <c r="N71" s="291" t="s">
        <v>54</v>
      </c>
      <c r="O71" s="339"/>
      <c r="P71" s="261"/>
      <c r="Q71" s="426"/>
    </row>
    <row r="72" spans="1:17" s="225" customFormat="1" x14ac:dyDescent="0.25">
      <c r="A72" s="291">
        <v>64</v>
      </c>
      <c r="B72" s="296" t="s">
        <v>498</v>
      </c>
      <c r="C72" s="292" t="s">
        <v>480</v>
      </c>
      <c r="D72" s="253" t="s">
        <v>532</v>
      </c>
      <c r="E72" s="253" t="s">
        <v>442</v>
      </c>
      <c r="F72" s="253" t="s">
        <v>287</v>
      </c>
      <c r="G72" s="278">
        <v>800</v>
      </c>
      <c r="H72" s="257">
        <v>800</v>
      </c>
      <c r="I72" s="257">
        <v>800</v>
      </c>
      <c r="J72" s="293">
        <f t="shared" si="4"/>
        <v>0</v>
      </c>
      <c r="K72" s="315">
        <f t="shared" si="1"/>
        <v>0</v>
      </c>
      <c r="L72" s="293">
        <v>0</v>
      </c>
      <c r="M72" s="315">
        <f t="shared" si="3"/>
        <v>0</v>
      </c>
      <c r="N72" s="291" t="s">
        <v>54</v>
      </c>
      <c r="O72" s="339"/>
      <c r="P72" s="261"/>
      <c r="Q72" s="426"/>
    </row>
    <row r="73" spans="1:17" s="225" customFormat="1" ht="30" x14ac:dyDescent="0.25">
      <c r="A73" s="291">
        <v>65</v>
      </c>
      <c r="B73" s="296" t="s">
        <v>533</v>
      </c>
      <c r="C73" s="292" t="s">
        <v>480</v>
      </c>
      <c r="D73" s="253" t="s">
        <v>447</v>
      </c>
      <c r="E73" s="253" t="s">
        <v>442</v>
      </c>
      <c r="F73" s="253" t="s">
        <v>287</v>
      </c>
      <c r="G73" s="278">
        <v>59374</v>
      </c>
      <c r="H73" s="257">
        <v>35784</v>
      </c>
      <c r="I73" s="257">
        <v>35784</v>
      </c>
      <c r="J73" s="293">
        <f t="shared" ref="J73:J104" si="5">I73-H73</f>
        <v>0</v>
      </c>
      <c r="K73" s="315">
        <f t="shared" si="1"/>
        <v>-23590</v>
      </c>
      <c r="L73" s="293">
        <v>-23590</v>
      </c>
      <c r="M73" s="315">
        <f t="shared" si="3"/>
        <v>0</v>
      </c>
      <c r="N73" s="291" t="s">
        <v>54</v>
      </c>
      <c r="O73" s="395" t="s">
        <v>426</v>
      </c>
      <c r="P73" s="261"/>
      <c r="Q73" s="426" t="s">
        <v>678</v>
      </c>
    </row>
    <row r="74" spans="1:17" s="225" customFormat="1" x14ac:dyDescent="0.25">
      <c r="A74" s="291">
        <v>66</v>
      </c>
      <c r="B74" s="296" t="s">
        <v>499</v>
      </c>
      <c r="C74" s="292" t="s">
        <v>480</v>
      </c>
      <c r="D74" s="253" t="s">
        <v>534</v>
      </c>
      <c r="E74" s="253" t="s">
        <v>442</v>
      </c>
      <c r="F74" s="253" t="s">
        <v>287</v>
      </c>
      <c r="G74" s="278">
        <v>128000</v>
      </c>
      <c r="H74" s="257">
        <v>128000</v>
      </c>
      <c r="I74" s="257">
        <v>128000</v>
      </c>
      <c r="J74" s="293">
        <f t="shared" si="5"/>
        <v>0</v>
      </c>
      <c r="K74" s="315">
        <f t="shared" ref="K74:K113" si="6">I74-G74</f>
        <v>0</v>
      </c>
      <c r="L74" s="293">
        <v>0</v>
      </c>
      <c r="M74" s="315">
        <f t="shared" si="3"/>
        <v>0</v>
      </c>
      <c r="N74" s="291" t="s">
        <v>54</v>
      </c>
      <c r="O74" s="339"/>
      <c r="P74" s="261"/>
      <c r="Q74" s="426"/>
    </row>
    <row r="75" spans="1:17" s="225" customFormat="1" x14ac:dyDescent="0.25">
      <c r="A75" s="291">
        <v>67</v>
      </c>
      <c r="B75" s="296" t="s">
        <v>498</v>
      </c>
      <c r="C75" s="292" t="s">
        <v>480</v>
      </c>
      <c r="D75" s="253" t="s">
        <v>535</v>
      </c>
      <c r="E75" s="253" t="s">
        <v>437</v>
      </c>
      <c r="F75" s="253" t="s">
        <v>287</v>
      </c>
      <c r="G75" s="278">
        <v>80000</v>
      </c>
      <c r="H75" s="257">
        <v>80000</v>
      </c>
      <c r="I75" s="257">
        <v>80000</v>
      </c>
      <c r="J75" s="293">
        <f t="shared" si="5"/>
        <v>0</v>
      </c>
      <c r="K75" s="315">
        <f t="shared" si="6"/>
        <v>0</v>
      </c>
      <c r="L75" s="293">
        <v>0</v>
      </c>
      <c r="M75" s="315">
        <f t="shared" si="3"/>
        <v>0</v>
      </c>
      <c r="N75" s="291" t="s">
        <v>54</v>
      </c>
      <c r="O75" s="340"/>
      <c r="P75" s="261"/>
      <c r="Q75" s="426"/>
    </row>
    <row r="76" spans="1:17" s="225" customFormat="1" x14ac:dyDescent="0.25">
      <c r="A76" s="291">
        <v>68</v>
      </c>
      <c r="B76" s="296" t="s">
        <v>536</v>
      </c>
      <c r="C76" s="292" t="s">
        <v>480</v>
      </c>
      <c r="D76" s="253" t="s">
        <v>535</v>
      </c>
      <c r="E76" s="253" t="s">
        <v>437</v>
      </c>
      <c r="F76" s="253" t="s">
        <v>287</v>
      </c>
      <c r="G76" s="278">
        <v>774779</v>
      </c>
      <c r="H76" s="257">
        <v>774779</v>
      </c>
      <c r="I76" s="257">
        <v>774779</v>
      </c>
      <c r="J76" s="293">
        <f t="shared" si="5"/>
        <v>0</v>
      </c>
      <c r="K76" s="315">
        <f t="shared" si="6"/>
        <v>0</v>
      </c>
      <c r="L76" s="293">
        <v>0</v>
      </c>
      <c r="M76" s="315">
        <f t="shared" si="3"/>
        <v>0</v>
      </c>
      <c r="N76" s="291" t="s">
        <v>54</v>
      </c>
      <c r="O76" s="340"/>
      <c r="P76" s="261"/>
      <c r="Q76" s="426"/>
    </row>
    <row r="77" spans="1:17" s="225" customFormat="1" x14ac:dyDescent="0.25">
      <c r="A77" s="291">
        <v>69</v>
      </c>
      <c r="B77" s="296" t="s">
        <v>537</v>
      </c>
      <c r="C77" s="292" t="s">
        <v>480</v>
      </c>
      <c r="D77" s="253" t="s">
        <v>535</v>
      </c>
      <c r="E77" s="253" t="s">
        <v>437</v>
      </c>
      <c r="F77" s="253" t="s">
        <v>287</v>
      </c>
      <c r="G77" s="278">
        <v>160936</v>
      </c>
      <c r="H77" s="257">
        <v>160936</v>
      </c>
      <c r="I77" s="257">
        <v>160936</v>
      </c>
      <c r="J77" s="293">
        <f t="shared" si="5"/>
        <v>0</v>
      </c>
      <c r="K77" s="315">
        <f t="shared" si="6"/>
        <v>0</v>
      </c>
      <c r="L77" s="293">
        <v>0</v>
      </c>
      <c r="M77" s="315">
        <f t="shared" si="3"/>
        <v>0</v>
      </c>
      <c r="N77" s="291" t="s">
        <v>54</v>
      </c>
      <c r="O77" s="340"/>
      <c r="P77" s="261"/>
      <c r="Q77" s="426"/>
    </row>
    <row r="78" spans="1:17" s="225" customFormat="1" ht="30" x14ac:dyDescent="0.25">
      <c r="A78" s="291">
        <v>70</v>
      </c>
      <c r="B78" s="296" t="s">
        <v>511</v>
      </c>
      <c r="C78" s="292" t="s">
        <v>480</v>
      </c>
      <c r="D78" s="253" t="s">
        <v>535</v>
      </c>
      <c r="E78" s="253" t="s">
        <v>437</v>
      </c>
      <c r="F78" s="253" t="s">
        <v>283</v>
      </c>
      <c r="G78" s="278"/>
      <c r="H78" s="257">
        <v>146914.22</v>
      </c>
      <c r="I78" s="257">
        <v>146914.22</v>
      </c>
      <c r="J78" s="293">
        <f t="shared" si="5"/>
        <v>0</v>
      </c>
      <c r="K78" s="315">
        <f t="shared" si="6"/>
        <v>146914.22</v>
      </c>
      <c r="L78" s="293">
        <v>146914.22</v>
      </c>
      <c r="M78" s="315">
        <f t="shared" si="3"/>
        <v>0</v>
      </c>
      <c r="N78" s="291" t="s">
        <v>54</v>
      </c>
      <c r="O78" s="395" t="s">
        <v>426</v>
      </c>
      <c r="P78" s="261"/>
      <c r="Q78" s="426" t="s">
        <v>679</v>
      </c>
    </row>
    <row r="79" spans="1:17" s="225" customFormat="1" ht="30" x14ac:dyDescent="0.25">
      <c r="A79" s="291">
        <v>71</v>
      </c>
      <c r="B79" s="296" t="s">
        <v>484</v>
      </c>
      <c r="C79" s="292" t="s">
        <v>480</v>
      </c>
      <c r="D79" s="253" t="s">
        <v>535</v>
      </c>
      <c r="E79" s="253" t="s">
        <v>437</v>
      </c>
      <c r="F79" s="253" t="s">
        <v>482</v>
      </c>
      <c r="G79" s="278">
        <v>35114000</v>
      </c>
      <c r="H79" s="257">
        <v>36334000</v>
      </c>
      <c r="I79" s="257">
        <v>36334000</v>
      </c>
      <c r="J79" s="293">
        <f t="shared" si="5"/>
        <v>0</v>
      </c>
      <c r="K79" s="315">
        <f t="shared" si="6"/>
        <v>1220000</v>
      </c>
      <c r="L79" s="293">
        <v>1220000</v>
      </c>
      <c r="M79" s="315">
        <f t="shared" si="3"/>
        <v>0</v>
      </c>
      <c r="N79" s="291" t="s">
        <v>54</v>
      </c>
      <c r="O79" s="395" t="s">
        <v>426</v>
      </c>
      <c r="P79" s="261"/>
      <c r="Q79" s="426" t="s">
        <v>680</v>
      </c>
    </row>
    <row r="80" spans="1:17" s="225" customFormat="1" ht="30" x14ac:dyDescent="0.25">
      <c r="A80" s="291">
        <v>72</v>
      </c>
      <c r="B80" s="296" t="s">
        <v>511</v>
      </c>
      <c r="C80" s="292" t="s">
        <v>480</v>
      </c>
      <c r="D80" s="253" t="s">
        <v>538</v>
      </c>
      <c r="E80" s="253" t="s">
        <v>437</v>
      </c>
      <c r="F80" s="253" t="s">
        <v>283</v>
      </c>
      <c r="G80" s="278"/>
      <c r="H80" s="257">
        <v>29308.48</v>
      </c>
      <c r="I80" s="257">
        <v>29308.48</v>
      </c>
      <c r="J80" s="293">
        <f t="shared" si="5"/>
        <v>0</v>
      </c>
      <c r="K80" s="315">
        <f t="shared" si="6"/>
        <v>29308.48</v>
      </c>
      <c r="L80" s="293">
        <v>29308.48</v>
      </c>
      <c r="M80" s="315">
        <f t="shared" ref="M80:M113" si="7">K80-L80</f>
        <v>0</v>
      </c>
      <c r="N80" s="291" t="s">
        <v>54</v>
      </c>
      <c r="O80" s="395" t="s">
        <v>426</v>
      </c>
      <c r="P80" s="261"/>
      <c r="Q80" s="426" t="s">
        <v>681</v>
      </c>
    </row>
    <row r="81" spans="1:17" s="225" customFormat="1" ht="30" x14ac:dyDescent="0.25">
      <c r="A81" s="291">
        <v>73</v>
      </c>
      <c r="B81" s="296" t="s">
        <v>537</v>
      </c>
      <c r="C81" s="292" t="s">
        <v>480</v>
      </c>
      <c r="D81" s="253" t="s">
        <v>539</v>
      </c>
      <c r="E81" s="253" t="s">
        <v>437</v>
      </c>
      <c r="F81" s="253" t="s">
        <v>287</v>
      </c>
      <c r="G81" s="278"/>
      <c r="H81" s="257">
        <v>23400</v>
      </c>
      <c r="I81" s="257">
        <v>23400</v>
      </c>
      <c r="J81" s="293">
        <f t="shared" si="5"/>
        <v>0</v>
      </c>
      <c r="K81" s="315">
        <f t="shared" si="6"/>
        <v>23400</v>
      </c>
      <c r="L81" s="293">
        <v>23400</v>
      </c>
      <c r="M81" s="315">
        <f t="shared" si="7"/>
        <v>0</v>
      </c>
      <c r="N81" s="291" t="s">
        <v>54</v>
      </c>
      <c r="O81" s="395" t="s">
        <v>426</v>
      </c>
      <c r="P81" s="261"/>
      <c r="Q81" s="426" t="s">
        <v>682</v>
      </c>
    </row>
    <row r="82" spans="1:17" s="225" customFormat="1" ht="30" x14ac:dyDescent="0.25">
      <c r="A82" s="291">
        <v>74</v>
      </c>
      <c r="B82" s="296" t="s">
        <v>503</v>
      </c>
      <c r="C82" s="292" t="s">
        <v>480</v>
      </c>
      <c r="D82" s="253" t="s">
        <v>540</v>
      </c>
      <c r="E82" s="253" t="s">
        <v>437</v>
      </c>
      <c r="F82" s="253" t="s">
        <v>287</v>
      </c>
      <c r="G82" s="278"/>
      <c r="H82" s="257">
        <v>27463</v>
      </c>
      <c r="I82" s="257">
        <v>27463</v>
      </c>
      <c r="J82" s="293">
        <f t="shared" si="5"/>
        <v>0</v>
      </c>
      <c r="K82" s="315">
        <f t="shared" si="6"/>
        <v>27463</v>
      </c>
      <c r="L82" s="293">
        <v>27463</v>
      </c>
      <c r="M82" s="315">
        <f t="shared" si="7"/>
        <v>0</v>
      </c>
      <c r="N82" s="291" t="s">
        <v>54</v>
      </c>
      <c r="O82" s="395" t="s">
        <v>426</v>
      </c>
      <c r="P82" s="261"/>
      <c r="Q82" s="426" t="s">
        <v>683</v>
      </c>
    </row>
    <row r="83" spans="1:17" s="225" customFormat="1" x14ac:dyDescent="0.25">
      <c r="A83" s="291">
        <v>75</v>
      </c>
      <c r="B83" s="296" t="s">
        <v>541</v>
      </c>
      <c r="C83" s="292" t="s">
        <v>480</v>
      </c>
      <c r="D83" s="253" t="s">
        <v>540</v>
      </c>
      <c r="E83" s="253" t="s">
        <v>437</v>
      </c>
      <c r="F83" s="253" t="s">
        <v>287</v>
      </c>
      <c r="G83" s="278">
        <v>52000</v>
      </c>
      <c r="H83" s="257">
        <v>52000</v>
      </c>
      <c r="I83" s="257">
        <v>52000</v>
      </c>
      <c r="J83" s="293">
        <f t="shared" si="5"/>
        <v>0</v>
      </c>
      <c r="K83" s="315">
        <f t="shared" si="6"/>
        <v>0</v>
      </c>
      <c r="L83" s="293">
        <v>0</v>
      </c>
      <c r="M83" s="315">
        <f t="shared" si="7"/>
        <v>0</v>
      </c>
      <c r="N83" s="291" t="s">
        <v>54</v>
      </c>
      <c r="O83" s="340"/>
      <c r="P83" s="261"/>
      <c r="Q83" s="426" t="s">
        <v>684</v>
      </c>
    </row>
    <row r="84" spans="1:17" s="225" customFormat="1" ht="30" x14ac:dyDescent="0.25">
      <c r="A84" s="291">
        <v>76</v>
      </c>
      <c r="B84" s="296" t="s">
        <v>483</v>
      </c>
      <c r="C84" s="292" t="s">
        <v>480</v>
      </c>
      <c r="D84" s="253" t="s">
        <v>540</v>
      </c>
      <c r="E84" s="253" t="s">
        <v>437</v>
      </c>
      <c r="F84" s="253" t="s">
        <v>287</v>
      </c>
      <c r="G84" s="278">
        <v>27812</v>
      </c>
      <c r="H84" s="257">
        <v>15170</v>
      </c>
      <c r="I84" s="257">
        <v>15170</v>
      </c>
      <c r="J84" s="293">
        <f t="shared" si="5"/>
        <v>0</v>
      </c>
      <c r="K84" s="315">
        <f t="shared" si="6"/>
        <v>-12642</v>
      </c>
      <c r="L84" s="293">
        <v>-12642</v>
      </c>
      <c r="M84" s="315">
        <f t="shared" si="7"/>
        <v>0</v>
      </c>
      <c r="N84" s="291" t="s">
        <v>54</v>
      </c>
      <c r="O84" s="395" t="s">
        <v>426</v>
      </c>
      <c r="P84" s="261"/>
      <c r="Q84" s="426" t="s">
        <v>638</v>
      </c>
    </row>
    <row r="85" spans="1:17" s="225" customFormat="1" x14ac:dyDescent="0.25">
      <c r="A85" s="291">
        <v>77</v>
      </c>
      <c r="B85" s="296" t="s">
        <v>498</v>
      </c>
      <c r="C85" s="292" t="s">
        <v>480</v>
      </c>
      <c r="D85" s="253" t="s">
        <v>540</v>
      </c>
      <c r="E85" s="253" t="s">
        <v>437</v>
      </c>
      <c r="F85" s="253" t="s">
        <v>287</v>
      </c>
      <c r="G85" s="278">
        <v>52000</v>
      </c>
      <c r="H85" s="257">
        <v>52000</v>
      </c>
      <c r="I85" s="257">
        <v>52000</v>
      </c>
      <c r="J85" s="293">
        <f t="shared" si="5"/>
        <v>0</v>
      </c>
      <c r="K85" s="315">
        <f t="shared" si="6"/>
        <v>0</v>
      </c>
      <c r="L85" s="293">
        <v>0</v>
      </c>
      <c r="M85" s="315">
        <f t="shared" si="7"/>
        <v>0</v>
      </c>
      <c r="N85" s="291" t="s">
        <v>54</v>
      </c>
      <c r="O85" s="340"/>
      <c r="P85" s="261"/>
      <c r="Q85" s="426" t="s">
        <v>685</v>
      </c>
    </row>
    <row r="86" spans="1:17" s="225" customFormat="1" ht="30" x14ac:dyDescent="0.25">
      <c r="A86" s="291">
        <v>78</v>
      </c>
      <c r="B86" s="296" t="s">
        <v>536</v>
      </c>
      <c r="C86" s="292" t="s">
        <v>480</v>
      </c>
      <c r="D86" s="253" t="s">
        <v>540</v>
      </c>
      <c r="E86" s="253" t="s">
        <v>437</v>
      </c>
      <c r="F86" s="253" t="s">
        <v>287</v>
      </c>
      <c r="G86" s="278">
        <v>103000</v>
      </c>
      <c r="H86" s="257">
        <v>77000</v>
      </c>
      <c r="I86" s="257">
        <v>77000</v>
      </c>
      <c r="J86" s="293">
        <f t="shared" si="5"/>
        <v>0</v>
      </c>
      <c r="K86" s="315">
        <f t="shared" si="6"/>
        <v>-26000</v>
      </c>
      <c r="L86" s="293">
        <v>-26000</v>
      </c>
      <c r="M86" s="315">
        <f t="shared" si="7"/>
        <v>0</v>
      </c>
      <c r="N86" s="291" t="s">
        <v>54</v>
      </c>
      <c r="O86" s="395" t="s">
        <v>426</v>
      </c>
      <c r="P86" s="261"/>
      <c r="Q86" s="426" t="s">
        <v>686</v>
      </c>
    </row>
    <row r="87" spans="1:17" s="225" customFormat="1" ht="30" x14ac:dyDescent="0.25">
      <c r="A87" s="291">
        <v>79</v>
      </c>
      <c r="B87" s="296" t="s">
        <v>503</v>
      </c>
      <c r="C87" s="292" t="s">
        <v>480</v>
      </c>
      <c r="D87" s="253" t="s">
        <v>440</v>
      </c>
      <c r="E87" s="253" t="s">
        <v>437</v>
      </c>
      <c r="F87" s="253" t="s">
        <v>287</v>
      </c>
      <c r="G87" s="278">
        <v>5907</v>
      </c>
      <c r="H87" s="257">
        <v>5595</v>
      </c>
      <c r="I87" s="257">
        <v>5595</v>
      </c>
      <c r="J87" s="293">
        <f t="shared" si="5"/>
        <v>0</v>
      </c>
      <c r="K87" s="315">
        <f t="shared" si="6"/>
        <v>-312</v>
      </c>
      <c r="L87" s="293">
        <v>-312</v>
      </c>
      <c r="M87" s="315">
        <f t="shared" si="7"/>
        <v>0</v>
      </c>
      <c r="N87" s="291" t="s">
        <v>54</v>
      </c>
      <c r="O87" s="395" t="s">
        <v>426</v>
      </c>
      <c r="P87" s="261"/>
      <c r="Q87" s="426" t="s">
        <v>687</v>
      </c>
    </row>
    <row r="88" spans="1:17" s="225" customFormat="1" x14ac:dyDescent="0.25">
      <c r="A88" s="291">
        <v>80</v>
      </c>
      <c r="B88" s="296" t="s">
        <v>492</v>
      </c>
      <c r="C88" s="292" t="s">
        <v>480</v>
      </c>
      <c r="D88" s="253" t="s">
        <v>440</v>
      </c>
      <c r="E88" s="253" t="s">
        <v>437</v>
      </c>
      <c r="F88" s="253" t="s">
        <v>283</v>
      </c>
      <c r="G88" s="278">
        <v>16054</v>
      </c>
      <c r="H88" s="257">
        <v>16054</v>
      </c>
      <c r="I88" s="257">
        <v>16054</v>
      </c>
      <c r="J88" s="293">
        <f t="shared" si="5"/>
        <v>0</v>
      </c>
      <c r="K88" s="315">
        <f t="shared" si="6"/>
        <v>0</v>
      </c>
      <c r="L88" s="293">
        <v>0</v>
      </c>
      <c r="M88" s="315">
        <f t="shared" si="7"/>
        <v>0</v>
      </c>
      <c r="N88" s="291" t="s">
        <v>54</v>
      </c>
      <c r="O88" s="340"/>
      <c r="P88" s="261"/>
      <c r="Q88" s="426"/>
    </row>
    <row r="89" spans="1:17" s="225" customFormat="1" x14ac:dyDescent="0.25">
      <c r="A89" s="291">
        <v>81</v>
      </c>
      <c r="B89" s="296" t="s">
        <v>512</v>
      </c>
      <c r="C89" s="292" t="s">
        <v>480</v>
      </c>
      <c r="D89" s="253" t="s">
        <v>440</v>
      </c>
      <c r="E89" s="253" t="s">
        <v>437</v>
      </c>
      <c r="F89" s="253" t="s">
        <v>283</v>
      </c>
      <c r="G89" s="278">
        <v>18000</v>
      </c>
      <c r="H89" s="257">
        <v>18000</v>
      </c>
      <c r="I89" s="257">
        <v>18000</v>
      </c>
      <c r="J89" s="293">
        <f t="shared" si="5"/>
        <v>0</v>
      </c>
      <c r="K89" s="315">
        <f t="shared" si="6"/>
        <v>0</v>
      </c>
      <c r="L89" s="293">
        <v>0</v>
      </c>
      <c r="M89" s="315">
        <f t="shared" si="7"/>
        <v>0</v>
      </c>
      <c r="N89" s="291" t="s">
        <v>54</v>
      </c>
      <c r="O89" s="340"/>
      <c r="P89" s="261"/>
      <c r="Q89" s="426"/>
    </row>
    <row r="90" spans="1:17" s="225" customFormat="1" x14ac:dyDescent="0.25">
      <c r="A90" s="291">
        <v>82</v>
      </c>
      <c r="B90" s="296" t="s">
        <v>483</v>
      </c>
      <c r="C90" s="292" t="s">
        <v>480</v>
      </c>
      <c r="D90" s="253" t="s">
        <v>440</v>
      </c>
      <c r="E90" s="253" t="s">
        <v>437</v>
      </c>
      <c r="F90" s="253" t="s">
        <v>287</v>
      </c>
      <c r="G90" s="278">
        <v>1340</v>
      </c>
      <c r="H90" s="257">
        <v>1340</v>
      </c>
      <c r="I90" s="257">
        <v>1340</v>
      </c>
      <c r="J90" s="293">
        <f t="shared" si="5"/>
        <v>0</v>
      </c>
      <c r="K90" s="315">
        <f t="shared" si="6"/>
        <v>0</v>
      </c>
      <c r="L90" s="293">
        <v>0</v>
      </c>
      <c r="M90" s="315">
        <f t="shared" si="7"/>
        <v>0</v>
      </c>
      <c r="N90" s="291" t="s">
        <v>54</v>
      </c>
      <c r="O90" s="340"/>
      <c r="P90" s="261"/>
      <c r="Q90" s="426"/>
    </row>
    <row r="91" spans="1:17" s="225" customFormat="1" x14ac:dyDescent="0.25">
      <c r="A91" s="291">
        <v>83</v>
      </c>
      <c r="B91" s="296" t="s">
        <v>495</v>
      </c>
      <c r="C91" s="292" t="s">
        <v>480</v>
      </c>
      <c r="D91" s="253" t="s">
        <v>542</v>
      </c>
      <c r="E91" s="253" t="s">
        <v>442</v>
      </c>
      <c r="F91" s="253" t="s">
        <v>287</v>
      </c>
      <c r="G91" s="278">
        <v>6336</v>
      </c>
      <c r="H91" s="257">
        <v>6336</v>
      </c>
      <c r="I91" s="257">
        <v>6336</v>
      </c>
      <c r="J91" s="293">
        <f t="shared" si="5"/>
        <v>0</v>
      </c>
      <c r="K91" s="315">
        <f t="shared" si="6"/>
        <v>0</v>
      </c>
      <c r="L91" s="293">
        <v>0</v>
      </c>
      <c r="M91" s="315">
        <f t="shared" si="7"/>
        <v>0</v>
      </c>
      <c r="N91" s="291" t="s">
        <v>54</v>
      </c>
      <c r="O91" s="340"/>
      <c r="P91" s="261"/>
      <c r="Q91" s="426"/>
    </row>
    <row r="92" spans="1:17" s="225" customFormat="1" x14ac:dyDescent="0.25">
      <c r="A92" s="291">
        <v>84</v>
      </c>
      <c r="B92" s="296" t="s">
        <v>536</v>
      </c>
      <c r="C92" s="292" t="s">
        <v>480</v>
      </c>
      <c r="D92" s="253" t="s">
        <v>543</v>
      </c>
      <c r="E92" s="253" t="s">
        <v>442</v>
      </c>
      <c r="F92" s="253" t="s">
        <v>287</v>
      </c>
      <c r="G92" s="278">
        <v>1881</v>
      </c>
      <c r="H92" s="257">
        <v>1881</v>
      </c>
      <c r="I92" s="257">
        <v>1881</v>
      </c>
      <c r="J92" s="293">
        <f t="shared" si="5"/>
        <v>0</v>
      </c>
      <c r="K92" s="315">
        <f t="shared" si="6"/>
        <v>0</v>
      </c>
      <c r="L92" s="293">
        <v>0</v>
      </c>
      <c r="M92" s="315">
        <f t="shared" si="7"/>
        <v>0</v>
      </c>
      <c r="N92" s="291" t="s">
        <v>54</v>
      </c>
      <c r="O92" s="340"/>
      <c r="P92" s="261"/>
      <c r="Q92" s="426"/>
    </row>
    <row r="93" spans="1:17" s="225" customFormat="1" x14ac:dyDescent="0.25">
      <c r="A93" s="291">
        <v>85</v>
      </c>
      <c r="B93" s="296" t="s">
        <v>541</v>
      </c>
      <c r="C93" s="292" t="s">
        <v>480</v>
      </c>
      <c r="D93" s="253" t="s">
        <v>544</v>
      </c>
      <c r="E93" s="253" t="s">
        <v>437</v>
      </c>
      <c r="F93" s="253" t="s">
        <v>287</v>
      </c>
      <c r="G93" s="278">
        <v>33000</v>
      </c>
      <c r="H93" s="257">
        <v>33000</v>
      </c>
      <c r="I93" s="257">
        <v>33000</v>
      </c>
      <c r="J93" s="293">
        <f t="shared" si="5"/>
        <v>0</v>
      </c>
      <c r="K93" s="315">
        <f t="shared" si="6"/>
        <v>0</v>
      </c>
      <c r="L93" s="293">
        <v>0</v>
      </c>
      <c r="M93" s="315">
        <f t="shared" si="7"/>
        <v>0</v>
      </c>
      <c r="N93" s="291" t="s">
        <v>54</v>
      </c>
      <c r="O93" s="340"/>
      <c r="P93" s="261"/>
      <c r="Q93" s="426"/>
    </row>
    <row r="94" spans="1:17" s="225" customFormat="1" ht="30" x14ac:dyDescent="0.25">
      <c r="A94" s="291">
        <v>86</v>
      </c>
      <c r="B94" s="296" t="s">
        <v>508</v>
      </c>
      <c r="C94" s="292" t="s">
        <v>480</v>
      </c>
      <c r="D94" s="253" t="s">
        <v>544</v>
      </c>
      <c r="E94" s="253" t="s">
        <v>437</v>
      </c>
      <c r="F94" s="253" t="s">
        <v>482</v>
      </c>
      <c r="G94" s="278">
        <v>1834</v>
      </c>
      <c r="H94" s="257">
        <v>1823.31</v>
      </c>
      <c r="I94" s="257">
        <v>1823.31</v>
      </c>
      <c r="J94" s="293">
        <f t="shared" si="5"/>
        <v>0</v>
      </c>
      <c r="K94" s="315">
        <f t="shared" si="6"/>
        <v>-10.690000000000055</v>
      </c>
      <c r="L94" s="293">
        <v>-10.690000000000055</v>
      </c>
      <c r="M94" s="315">
        <f t="shared" si="7"/>
        <v>0</v>
      </c>
      <c r="N94" s="291" t="s">
        <v>54</v>
      </c>
      <c r="O94" s="395" t="s">
        <v>426</v>
      </c>
      <c r="P94" s="261"/>
      <c r="Q94" s="426" t="s">
        <v>688</v>
      </c>
    </row>
    <row r="95" spans="1:17" s="225" customFormat="1" ht="30" x14ac:dyDescent="0.25">
      <c r="A95" s="291">
        <v>87</v>
      </c>
      <c r="B95" s="296" t="s">
        <v>545</v>
      </c>
      <c r="C95" s="292" t="s">
        <v>480</v>
      </c>
      <c r="D95" s="253" t="s">
        <v>544</v>
      </c>
      <c r="E95" s="253" t="s">
        <v>437</v>
      </c>
      <c r="F95" s="253" t="s">
        <v>482</v>
      </c>
      <c r="G95" s="278">
        <v>1737.36</v>
      </c>
      <c r="H95" s="257">
        <v>1956.82</v>
      </c>
      <c r="I95" s="257">
        <v>1956.82</v>
      </c>
      <c r="J95" s="293">
        <f t="shared" si="5"/>
        <v>0</v>
      </c>
      <c r="K95" s="315">
        <f t="shared" si="6"/>
        <v>219.46000000000004</v>
      </c>
      <c r="L95" s="293">
        <v>219.46000000000004</v>
      </c>
      <c r="M95" s="315">
        <f t="shared" si="7"/>
        <v>0</v>
      </c>
      <c r="N95" s="291" t="s">
        <v>54</v>
      </c>
      <c r="O95" s="395" t="s">
        <v>426</v>
      </c>
      <c r="P95" s="261"/>
      <c r="Q95" s="426" t="s">
        <v>689</v>
      </c>
    </row>
    <row r="96" spans="1:17" s="225" customFormat="1" x14ac:dyDescent="0.25">
      <c r="A96" s="291">
        <v>88</v>
      </c>
      <c r="B96" s="316" t="s">
        <v>483</v>
      </c>
      <c r="C96" s="292" t="s">
        <v>480</v>
      </c>
      <c r="D96" s="264" t="s">
        <v>544</v>
      </c>
      <c r="E96" s="264" t="s">
        <v>437</v>
      </c>
      <c r="F96" s="264" t="s">
        <v>287</v>
      </c>
      <c r="G96" s="393">
        <v>20591</v>
      </c>
      <c r="H96" s="265">
        <v>20591</v>
      </c>
      <c r="I96" s="265">
        <v>20591</v>
      </c>
      <c r="J96" s="315">
        <f t="shared" si="5"/>
        <v>0</v>
      </c>
      <c r="K96" s="315">
        <f t="shared" si="6"/>
        <v>0</v>
      </c>
      <c r="L96" s="315">
        <v>0</v>
      </c>
      <c r="M96" s="315">
        <f t="shared" si="7"/>
        <v>0</v>
      </c>
      <c r="N96" s="291" t="s">
        <v>54</v>
      </c>
      <c r="O96" s="341"/>
      <c r="P96" s="261"/>
      <c r="Q96" s="426"/>
    </row>
    <row r="97" spans="1:17" s="225" customFormat="1" x14ac:dyDescent="0.25">
      <c r="A97" s="291">
        <v>89</v>
      </c>
      <c r="B97" s="296" t="s">
        <v>498</v>
      </c>
      <c r="C97" s="292" t="s">
        <v>480</v>
      </c>
      <c r="D97" s="253" t="s">
        <v>544</v>
      </c>
      <c r="E97" s="253" t="s">
        <v>437</v>
      </c>
      <c r="F97" s="253" t="s">
        <v>287</v>
      </c>
      <c r="G97" s="278">
        <v>21000</v>
      </c>
      <c r="H97" s="257">
        <v>21000</v>
      </c>
      <c r="I97" s="257">
        <v>21000</v>
      </c>
      <c r="J97" s="293">
        <f t="shared" si="5"/>
        <v>0</v>
      </c>
      <c r="K97" s="315">
        <f t="shared" si="6"/>
        <v>0</v>
      </c>
      <c r="L97" s="293">
        <v>0</v>
      </c>
      <c r="M97" s="315">
        <f t="shared" si="7"/>
        <v>0</v>
      </c>
      <c r="N97" s="291" t="s">
        <v>54</v>
      </c>
      <c r="O97" s="340"/>
      <c r="P97" s="261"/>
      <c r="Q97" s="426"/>
    </row>
    <row r="98" spans="1:17" s="225" customFormat="1" x14ac:dyDescent="0.25">
      <c r="A98" s="291">
        <v>90</v>
      </c>
      <c r="B98" s="296" t="s">
        <v>517</v>
      </c>
      <c r="C98" s="292" t="s">
        <v>480</v>
      </c>
      <c r="D98" s="253" t="s">
        <v>544</v>
      </c>
      <c r="E98" s="253" t="s">
        <v>437</v>
      </c>
      <c r="F98" s="253" t="s">
        <v>283</v>
      </c>
      <c r="G98" s="278">
        <v>9160</v>
      </c>
      <c r="H98" s="257">
        <v>9160</v>
      </c>
      <c r="I98" s="257">
        <v>9160</v>
      </c>
      <c r="J98" s="293">
        <f t="shared" si="5"/>
        <v>0</v>
      </c>
      <c r="K98" s="315">
        <f t="shared" si="6"/>
        <v>0</v>
      </c>
      <c r="L98" s="293">
        <v>0</v>
      </c>
      <c r="M98" s="315">
        <f t="shared" si="7"/>
        <v>0</v>
      </c>
      <c r="N98" s="291" t="s">
        <v>54</v>
      </c>
      <c r="O98" s="340"/>
      <c r="P98" s="261"/>
      <c r="Q98" s="426"/>
    </row>
    <row r="99" spans="1:17" s="225" customFormat="1" ht="30" x14ac:dyDescent="0.25">
      <c r="A99" s="291">
        <v>91</v>
      </c>
      <c r="B99" s="296" t="s">
        <v>533</v>
      </c>
      <c r="C99" s="292" t="s">
        <v>480</v>
      </c>
      <c r="D99" s="253" t="s">
        <v>544</v>
      </c>
      <c r="E99" s="253" t="s">
        <v>437</v>
      </c>
      <c r="F99" s="253" t="s">
        <v>287</v>
      </c>
      <c r="G99" s="278">
        <v>10300</v>
      </c>
      <c r="H99" s="257">
        <v>17321</v>
      </c>
      <c r="I99" s="257">
        <v>17321</v>
      </c>
      <c r="J99" s="293">
        <f t="shared" si="5"/>
        <v>0</v>
      </c>
      <c r="K99" s="315">
        <f t="shared" si="6"/>
        <v>7021</v>
      </c>
      <c r="L99" s="293">
        <v>7021</v>
      </c>
      <c r="M99" s="315">
        <f t="shared" si="7"/>
        <v>0</v>
      </c>
      <c r="N99" s="291" t="s">
        <v>54</v>
      </c>
      <c r="O99" s="395" t="s">
        <v>426</v>
      </c>
      <c r="P99" s="261"/>
      <c r="Q99" s="426" t="s">
        <v>690</v>
      </c>
    </row>
    <row r="100" spans="1:17" s="225" customFormat="1" ht="30" x14ac:dyDescent="0.25">
      <c r="A100" s="291">
        <v>92</v>
      </c>
      <c r="B100" s="296" t="s">
        <v>484</v>
      </c>
      <c r="C100" s="292" t="s">
        <v>480</v>
      </c>
      <c r="D100" s="253" t="s">
        <v>544</v>
      </c>
      <c r="E100" s="253" t="s">
        <v>437</v>
      </c>
      <c r="F100" s="253" t="s">
        <v>482</v>
      </c>
      <c r="G100" s="278">
        <v>11785000</v>
      </c>
      <c r="H100" s="257">
        <v>23606000</v>
      </c>
      <c r="I100" s="257">
        <v>23606000</v>
      </c>
      <c r="J100" s="293">
        <f t="shared" si="5"/>
        <v>0</v>
      </c>
      <c r="K100" s="315">
        <f t="shared" si="6"/>
        <v>11821000</v>
      </c>
      <c r="L100" s="293">
        <v>11821000</v>
      </c>
      <c r="M100" s="315">
        <f t="shared" si="7"/>
        <v>0</v>
      </c>
      <c r="N100" s="291" t="s">
        <v>54</v>
      </c>
      <c r="O100" s="395" t="s">
        <v>426</v>
      </c>
      <c r="P100" s="261"/>
      <c r="Q100" s="426" t="s">
        <v>691</v>
      </c>
    </row>
    <row r="101" spans="1:17" s="225" customFormat="1" ht="30" x14ac:dyDescent="0.25">
      <c r="A101" s="291">
        <v>93</v>
      </c>
      <c r="B101" s="296" t="s">
        <v>528</v>
      </c>
      <c r="C101" s="292" t="s">
        <v>480</v>
      </c>
      <c r="D101" s="253" t="s">
        <v>544</v>
      </c>
      <c r="E101" s="253" t="s">
        <v>437</v>
      </c>
      <c r="F101" s="253" t="s">
        <v>287</v>
      </c>
      <c r="G101" s="278">
        <v>20600</v>
      </c>
      <c r="H101" s="257">
        <v>43378</v>
      </c>
      <c r="I101" s="257">
        <v>43378</v>
      </c>
      <c r="J101" s="293">
        <f t="shared" si="5"/>
        <v>0</v>
      </c>
      <c r="K101" s="315">
        <f t="shared" si="6"/>
        <v>22778</v>
      </c>
      <c r="L101" s="293">
        <v>22778</v>
      </c>
      <c r="M101" s="315">
        <f t="shared" si="7"/>
        <v>0</v>
      </c>
      <c r="N101" s="291" t="s">
        <v>54</v>
      </c>
      <c r="O101" s="395" t="s">
        <v>426</v>
      </c>
      <c r="P101" s="261"/>
      <c r="Q101" s="426" t="s">
        <v>692</v>
      </c>
    </row>
    <row r="102" spans="1:17" s="225" customFormat="1" ht="30" x14ac:dyDescent="0.25">
      <c r="A102" s="291">
        <v>94</v>
      </c>
      <c r="B102" s="296" t="s">
        <v>546</v>
      </c>
      <c r="C102" s="292" t="s">
        <v>480</v>
      </c>
      <c r="D102" s="253" t="s">
        <v>544</v>
      </c>
      <c r="E102" s="253" t="s">
        <v>437</v>
      </c>
      <c r="F102" s="253" t="s">
        <v>287</v>
      </c>
      <c r="G102" s="278">
        <v>20600</v>
      </c>
      <c r="H102" s="257">
        <v>22243</v>
      </c>
      <c r="I102" s="257">
        <v>22243</v>
      </c>
      <c r="J102" s="293">
        <f t="shared" si="5"/>
        <v>0</v>
      </c>
      <c r="K102" s="315">
        <f t="shared" si="6"/>
        <v>1643</v>
      </c>
      <c r="L102" s="293">
        <v>1643</v>
      </c>
      <c r="M102" s="315">
        <f t="shared" si="7"/>
        <v>0</v>
      </c>
      <c r="N102" s="291" t="s">
        <v>54</v>
      </c>
      <c r="O102" s="395" t="s">
        <v>426</v>
      </c>
      <c r="P102" s="261"/>
      <c r="Q102" s="426" t="s">
        <v>693</v>
      </c>
    </row>
    <row r="103" spans="1:17" s="225" customFormat="1" ht="30" x14ac:dyDescent="0.25">
      <c r="A103" s="291">
        <v>95</v>
      </c>
      <c r="B103" s="296" t="s">
        <v>503</v>
      </c>
      <c r="C103" s="292" t="s">
        <v>480</v>
      </c>
      <c r="D103" s="253" t="s">
        <v>547</v>
      </c>
      <c r="E103" s="253" t="s">
        <v>437</v>
      </c>
      <c r="F103" s="253" t="s">
        <v>287</v>
      </c>
      <c r="G103" s="278">
        <v>101970</v>
      </c>
      <c r="H103" s="257">
        <v>85150</v>
      </c>
      <c r="I103" s="257">
        <v>85150</v>
      </c>
      <c r="J103" s="293">
        <f t="shared" si="5"/>
        <v>0</v>
      </c>
      <c r="K103" s="315">
        <f t="shared" si="6"/>
        <v>-16820</v>
      </c>
      <c r="L103" s="293">
        <v>-16820</v>
      </c>
      <c r="M103" s="315">
        <f t="shared" si="7"/>
        <v>0</v>
      </c>
      <c r="N103" s="291" t="s">
        <v>54</v>
      </c>
      <c r="O103" s="395" t="s">
        <v>426</v>
      </c>
      <c r="P103" s="261"/>
      <c r="Q103" s="426" t="s">
        <v>694</v>
      </c>
    </row>
    <row r="104" spans="1:17" s="225" customFormat="1" ht="30" x14ac:dyDescent="0.25">
      <c r="A104" s="291">
        <v>96</v>
      </c>
      <c r="B104" s="296" t="s">
        <v>512</v>
      </c>
      <c r="C104" s="292" t="s">
        <v>480</v>
      </c>
      <c r="D104" s="253" t="s">
        <v>547</v>
      </c>
      <c r="E104" s="253" t="s">
        <v>437</v>
      </c>
      <c r="F104" s="253" t="s">
        <v>283</v>
      </c>
      <c r="G104" s="278">
        <v>3000</v>
      </c>
      <c r="H104" s="257">
        <v>5000</v>
      </c>
      <c r="I104" s="257">
        <v>5000</v>
      </c>
      <c r="J104" s="293">
        <f t="shared" si="5"/>
        <v>0</v>
      </c>
      <c r="K104" s="315">
        <f t="shared" si="6"/>
        <v>2000</v>
      </c>
      <c r="L104" s="293">
        <v>2000</v>
      </c>
      <c r="M104" s="315">
        <f t="shared" si="7"/>
        <v>0</v>
      </c>
      <c r="N104" s="291" t="s">
        <v>54</v>
      </c>
      <c r="O104" s="395" t="s">
        <v>426</v>
      </c>
      <c r="P104" s="261"/>
      <c r="Q104" s="426" t="s">
        <v>695</v>
      </c>
    </row>
    <row r="105" spans="1:17" s="225" customFormat="1" ht="30" x14ac:dyDescent="0.25">
      <c r="A105" s="291">
        <v>97</v>
      </c>
      <c r="B105" s="296" t="s">
        <v>541</v>
      </c>
      <c r="C105" s="292" t="s">
        <v>480</v>
      </c>
      <c r="D105" s="253" t="s">
        <v>547</v>
      </c>
      <c r="E105" s="253" t="s">
        <v>437</v>
      </c>
      <c r="F105" s="253" t="s">
        <v>287</v>
      </c>
      <c r="G105" s="278">
        <v>69000</v>
      </c>
      <c r="H105" s="257">
        <v>98800</v>
      </c>
      <c r="I105" s="257">
        <v>98800</v>
      </c>
      <c r="J105" s="293">
        <f t="shared" ref="J105:J113" si="8">I105-H105</f>
        <v>0</v>
      </c>
      <c r="K105" s="315">
        <f t="shared" si="6"/>
        <v>29800</v>
      </c>
      <c r="L105" s="293">
        <v>29800</v>
      </c>
      <c r="M105" s="315">
        <f t="shared" si="7"/>
        <v>0</v>
      </c>
      <c r="N105" s="291" t="s">
        <v>54</v>
      </c>
      <c r="O105" s="395" t="s">
        <v>426</v>
      </c>
      <c r="P105" s="261"/>
      <c r="Q105" s="426" t="s">
        <v>696</v>
      </c>
    </row>
    <row r="106" spans="1:17" s="225" customFormat="1" ht="30" x14ac:dyDescent="0.25">
      <c r="A106" s="291">
        <v>98</v>
      </c>
      <c r="B106" s="296" t="s">
        <v>484</v>
      </c>
      <c r="C106" s="292" t="s">
        <v>480</v>
      </c>
      <c r="D106" s="253" t="s">
        <v>547</v>
      </c>
      <c r="E106" s="253" t="s">
        <v>437</v>
      </c>
      <c r="F106" s="253" t="s">
        <v>482</v>
      </c>
      <c r="G106" s="278">
        <v>30744000</v>
      </c>
      <c r="H106" s="257">
        <v>27493000</v>
      </c>
      <c r="I106" s="257">
        <v>27493000</v>
      </c>
      <c r="J106" s="293">
        <f t="shared" si="8"/>
        <v>0</v>
      </c>
      <c r="K106" s="315">
        <f t="shared" si="6"/>
        <v>-3251000</v>
      </c>
      <c r="L106" s="293">
        <v>-3251000</v>
      </c>
      <c r="M106" s="315">
        <f t="shared" si="7"/>
        <v>0</v>
      </c>
      <c r="N106" s="291" t="s">
        <v>54</v>
      </c>
      <c r="O106" s="395" t="s">
        <v>426</v>
      </c>
      <c r="P106" s="261"/>
      <c r="Q106" s="426" t="s">
        <v>697</v>
      </c>
    </row>
    <row r="107" spans="1:17" s="225" customFormat="1" x14ac:dyDescent="0.25">
      <c r="A107" s="291">
        <v>99</v>
      </c>
      <c r="B107" s="296" t="s">
        <v>546</v>
      </c>
      <c r="C107" s="292" t="s">
        <v>480</v>
      </c>
      <c r="D107" s="253" t="s">
        <v>547</v>
      </c>
      <c r="E107" s="253" t="s">
        <v>437</v>
      </c>
      <c r="F107" s="253" t="s">
        <v>287</v>
      </c>
      <c r="G107" s="278">
        <v>118670</v>
      </c>
      <c r="H107" s="257">
        <v>118670</v>
      </c>
      <c r="I107" s="257">
        <v>118670</v>
      </c>
      <c r="J107" s="293">
        <f t="shared" si="8"/>
        <v>0</v>
      </c>
      <c r="K107" s="315">
        <f t="shared" si="6"/>
        <v>0</v>
      </c>
      <c r="L107" s="293">
        <v>0</v>
      </c>
      <c r="M107" s="315">
        <f t="shared" si="7"/>
        <v>0</v>
      </c>
      <c r="N107" s="291" t="s">
        <v>54</v>
      </c>
      <c r="O107" s="340"/>
      <c r="P107" s="261"/>
      <c r="Q107" s="426" t="s">
        <v>698</v>
      </c>
    </row>
    <row r="108" spans="1:17" s="225" customFormat="1" ht="30" x14ac:dyDescent="0.25">
      <c r="A108" s="291">
        <v>100</v>
      </c>
      <c r="B108" s="296" t="s">
        <v>490</v>
      </c>
      <c r="C108" s="292" t="s">
        <v>480</v>
      </c>
      <c r="D108" s="253" t="s">
        <v>547</v>
      </c>
      <c r="E108" s="253" t="s">
        <v>437</v>
      </c>
      <c r="F108" s="253" t="s">
        <v>482</v>
      </c>
      <c r="G108" s="278">
        <v>105027.984</v>
      </c>
      <c r="H108" s="257">
        <v>157857.44</v>
      </c>
      <c r="I108" s="257">
        <v>157857.44</v>
      </c>
      <c r="J108" s="293">
        <f t="shared" si="8"/>
        <v>0</v>
      </c>
      <c r="K108" s="315">
        <f t="shared" si="6"/>
        <v>52829.456000000006</v>
      </c>
      <c r="L108" s="293">
        <v>52829.456000000006</v>
      </c>
      <c r="M108" s="315">
        <f t="shared" si="7"/>
        <v>0</v>
      </c>
      <c r="N108" s="291" t="s">
        <v>54</v>
      </c>
      <c r="O108" s="395" t="s">
        <v>426</v>
      </c>
      <c r="P108" s="261"/>
      <c r="Q108" s="426" t="s">
        <v>699</v>
      </c>
    </row>
    <row r="109" spans="1:17" s="391" customFormat="1" x14ac:dyDescent="0.25">
      <c r="A109" s="386">
        <v>101</v>
      </c>
      <c r="B109" s="321" t="s">
        <v>492</v>
      </c>
      <c r="C109" s="387" t="s">
        <v>480</v>
      </c>
      <c r="D109" s="275" t="s">
        <v>548</v>
      </c>
      <c r="E109" s="275" t="s">
        <v>442</v>
      </c>
      <c r="F109" s="275" t="s">
        <v>283</v>
      </c>
      <c r="G109" s="278">
        <v>850</v>
      </c>
      <c r="H109" s="278">
        <v>850</v>
      </c>
      <c r="I109" s="278">
        <v>850</v>
      </c>
      <c r="J109" s="388">
        <f t="shared" si="8"/>
        <v>0</v>
      </c>
      <c r="K109" s="315">
        <f t="shared" si="6"/>
        <v>0</v>
      </c>
      <c r="L109" s="388">
        <v>0</v>
      </c>
      <c r="M109" s="394">
        <f t="shared" si="7"/>
        <v>0</v>
      </c>
      <c r="N109" s="386" t="s">
        <v>54</v>
      </c>
      <c r="O109" s="389"/>
      <c r="P109" s="390"/>
      <c r="Q109" s="426"/>
    </row>
    <row r="110" spans="1:17" s="225" customFormat="1" x14ac:dyDescent="0.25">
      <c r="A110" s="291">
        <v>102</v>
      </c>
      <c r="B110" s="296" t="s">
        <v>511</v>
      </c>
      <c r="C110" s="292" t="s">
        <v>480</v>
      </c>
      <c r="D110" s="253" t="s">
        <v>548</v>
      </c>
      <c r="E110" s="253" t="s">
        <v>442</v>
      </c>
      <c r="F110" s="253" t="s">
        <v>283</v>
      </c>
      <c r="G110" s="278">
        <v>876</v>
      </c>
      <c r="H110" s="257">
        <v>876</v>
      </c>
      <c r="I110" s="257">
        <v>876</v>
      </c>
      <c r="J110" s="293">
        <f t="shared" si="8"/>
        <v>0</v>
      </c>
      <c r="K110" s="315">
        <f t="shared" si="6"/>
        <v>0</v>
      </c>
      <c r="L110" s="293">
        <v>0</v>
      </c>
      <c r="M110" s="315">
        <f t="shared" si="7"/>
        <v>0</v>
      </c>
      <c r="N110" s="291" t="s">
        <v>54</v>
      </c>
      <c r="O110" s="340"/>
      <c r="P110" s="261"/>
      <c r="Q110" s="426"/>
    </row>
    <row r="111" spans="1:17" s="225" customFormat="1" x14ac:dyDescent="0.25">
      <c r="A111" s="291">
        <v>103</v>
      </c>
      <c r="B111" s="296" t="s">
        <v>520</v>
      </c>
      <c r="C111" s="292" t="s">
        <v>480</v>
      </c>
      <c r="D111" s="253" t="s">
        <v>549</v>
      </c>
      <c r="E111" s="253" t="s">
        <v>442</v>
      </c>
      <c r="F111" s="253" t="s">
        <v>283</v>
      </c>
      <c r="G111" s="278">
        <v>66536</v>
      </c>
      <c r="H111" s="257">
        <v>66536</v>
      </c>
      <c r="I111" s="257">
        <v>66536</v>
      </c>
      <c r="J111" s="293">
        <f t="shared" si="8"/>
        <v>0</v>
      </c>
      <c r="K111" s="315">
        <f t="shared" si="6"/>
        <v>0</v>
      </c>
      <c r="L111" s="293">
        <v>0</v>
      </c>
      <c r="M111" s="315">
        <f t="shared" si="7"/>
        <v>0</v>
      </c>
      <c r="N111" s="291" t="s">
        <v>54</v>
      </c>
      <c r="O111" s="340"/>
      <c r="P111" s="261"/>
      <c r="Q111" s="426"/>
    </row>
    <row r="112" spans="1:17" s="225" customFormat="1" x14ac:dyDescent="0.25">
      <c r="A112" s="291">
        <v>104</v>
      </c>
      <c r="B112" s="296" t="s">
        <v>492</v>
      </c>
      <c r="C112" s="292" t="s">
        <v>480</v>
      </c>
      <c r="D112" s="253" t="s">
        <v>550</v>
      </c>
      <c r="E112" s="253" t="s">
        <v>442</v>
      </c>
      <c r="F112" s="253" t="s">
        <v>283</v>
      </c>
      <c r="G112" s="278">
        <v>941</v>
      </c>
      <c r="H112" s="257">
        <v>941</v>
      </c>
      <c r="I112" s="257">
        <v>941</v>
      </c>
      <c r="J112" s="293">
        <f t="shared" si="8"/>
        <v>0</v>
      </c>
      <c r="K112" s="315">
        <f t="shared" si="6"/>
        <v>0</v>
      </c>
      <c r="L112" s="293">
        <v>0</v>
      </c>
      <c r="M112" s="315">
        <f t="shared" si="7"/>
        <v>0</v>
      </c>
      <c r="N112" s="291" t="s">
        <v>54</v>
      </c>
      <c r="O112" s="340"/>
      <c r="P112" s="261"/>
      <c r="Q112" s="426"/>
    </row>
    <row r="113" spans="1:17" s="225" customFormat="1" x14ac:dyDescent="0.25">
      <c r="A113" s="291">
        <v>105</v>
      </c>
      <c r="B113" s="296" t="s">
        <v>495</v>
      </c>
      <c r="C113" s="292" t="s">
        <v>480</v>
      </c>
      <c r="D113" s="253" t="s">
        <v>550</v>
      </c>
      <c r="E113" s="253" t="s">
        <v>442</v>
      </c>
      <c r="F113" s="253" t="s">
        <v>287</v>
      </c>
      <c r="G113" s="278">
        <v>9157</v>
      </c>
      <c r="H113" s="257">
        <v>9157</v>
      </c>
      <c r="I113" s="257">
        <v>9157</v>
      </c>
      <c r="J113" s="293">
        <f t="shared" si="8"/>
        <v>0</v>
      </c>
      <c r="K113" s="315">
        <f t="shared" si="6"/>
        <v>0</v>
      </c>
      <c r="L113" s="293">
        <v>0</v>
      </c>
      <c r="M113" s="315">
        <f t="shared" si="7"/>
        <v>0</v>
      </c>
      <c r="N113" s="291" t="s">
        <v>54</v>
      </c>
      <c r="O113" s="340"/>
      <c r="P113" s="261"/>
      <c r="Q113" s="426"/>
    </row>
    <row r="114" spans="1:17" x14ac:dyDescent="0.25">
      <c r="A114" s="361"/>
      <c r="B114" s="225"/>
      <c r="C114" s="225"/>
      <c r="D114" s="225"/>
      <c r="E114" s="225"/>
      <c r="F114" s="225"/>
      <c r="G114" s="225"/>
      <c r="H114" s="225"/>
      <c r="I114" s="225"/>
      <c r="J114" s="318"/>
      <c r="K114" s="318"/>
      <c r="L114" s="318"/>
      <c r="M114" s="397"/>
      <c r="N114" s="225"/>
      <c r="O114" s="225"/>
    </row>
    <row r="115" spans="1:17" x14ac:dyDescent="0.25">
      <c r="A115" s="361"/>
      <c r="B115" s="225"/>
      <c r="C115" s="225"/>
      <c r="D115" s="225"/>
      <c r="E115" s="225"/>
      <c r="F115" s="225"/>
      <c r="G115" s="225"/>
      <c r="H115" s="225"/>
      <c r="I115" s="225"/>
      <c r="J115" s="318"/>
      <c r="K115" s="318"/>
      <c r="L115" s="318"/>
      <c r="M115" s="397"/>
      <c r="N115" s="225"/>
      <c r="O115" s="225"/>
    </row>
    <row r="116" spans="1:17" x14ac:dyDescent="0.25">
      <c r="A116" s="361"/>
      <c r="B116" s="225"/>
      <c r="C116" s="225"/>
      <c r="D116" s="225"/>
      <c r="E116" s="225"/>
      <c r="F116" s="225"/>
      <c r="G116" s="225"/>
      <c r="H116" s="225"/>
      <c r="I116" s="225"/>
      <c r="J116" s="318"/>
      <c r="K116" s="318"/>
      <c r="L116" s="318"/>
      <c r="M116" s="400"/>
      <c r="N116" s="225"/>
      <c r="O116" s="225"/>
    </row>
    <row r="117" spans="1:17" x14ac:dyDescent="0.25">
      <c r="A117" s="361"/>
      <c r="B117" s="224"/>
      <c r="C117" s="225"/>
      <c r="D117" s="225"/>
      <c r="E117" s="225"/>
      <c r="F117" s="225"/>
      <c r="G117" s="225"/>
      <c r="H117" s="225"/>
      <c r="I117" s="225"/>
      <c r="J117" s="375"/>
      <c r="K117" s="375"/>
      <c r="L117" s="318"/>
      <c r="M117" s="400"/>
      <c r="N117" s="288"/>
      <c r="O117" s="376"/>
    </row>
    <row r="118" spans="1:17" x14ac:dyDescent="0.25">
      <c r="A118" s="361"/>
      <c r="B118" s="377" t="s">
        <v>616</v>
      </c>
      <c r="C118" s="225"/>
      <c r="D118" s="225"/>
      <c r="E118" s="377" t="s">
        <v>621</v>
      </c>
      <c r="F118" s="225"/>
      <c r="G118" s="225"/>
      <c r="H118" s="225"/>
      <c r="I118" s="225"/>
      <c r="J118" s="378" t="s">
        <v>618</v>
      </c>
      <c r="K118" s="318"/>
      <c r="L118" s="318"/>
      <c r="M118" s="400"/>
      <c r="N118" s="381"/>
      <c r="O118" s="379" t="s">
        <v>424</v>
      </c>
    </row>
    <row r="119" spans="1:17" x14ac:dyDescent="0.25">
      <c r="A119" s="361"/>
      <c r="B119" s="224" t="s">
        <v>617</v>
      </c>
      <c r="C119" s="225"/>
      <c r="D119" s="225"/>
      <c r="E119" s="380" t="s">
        <v>617</v>
      </c>
      <c r="F119" s="225"/>
      <c r="G119" s="225"/>
      <c r="H119" s="225"/>
      <c r="I119" s="225"/>
      <c r="J119" s="380" t="s">
        <v>623</v>
      </c>
      <c r="K119" s="318"/>
      <c r="L119" s="318"/>
      <c r="M119" s="400"/>
      <c r="N119" s="318"/>
      <c r="O119" s="374" t="s">
        <v>619</v>
      </c>
    </row>
    <row r="120" spans="1:17" x14ac:dyDescent="0.25">
      <c r="A120" s="361"/>
      <c r="B120" s="224" t="s">
        <v>622</v>
      </c>
      <c r="C120" s="225"/>
      <c r="D120" s="225"/>
      <c r="E120" s="380" t="s">
        <v>622</v>
      </c>
      <c r="F120" s="225"/>
      <c r="G120" s="225"/>
      <c r="H120" s="225"/>
      <c r="I120" s="225"/>
      <c r="J120" s="380" t="s">
        <v>622</v>
      </c>
      <c r="K120" s="318"/>
      <c r="L120" s="318"/>
      <c r="M120" s="400"/>
      <c r="N120" s="318"/>
      <c r="O120" s="374" t="s">
        <v>620</v>
      </c>
    </row>
    <row r="121" spans="1:17" x14ac:dyDescent="0.25">
      <c r="J121" s="245"/>
      <c r="K121" s="245"/>
      <c r="L121" s="245"/>
      <c r="M121" s="401"/>
      <c r="N121" s="244"/>
      <c r="O121" s="244"/>
    </row>
    <row r="122" spans="1:17" x14ac:dyDescent="0.25">
      <c r="J122" s="245"/>
      <c r="K122" s="245"/>
      <c r="L122" s="245"/>
      <c r="M122" s="401"/>
      <c r="N122" s="244"/>
      <c r="O122" s="244"/>
    </row>
    <row r="123" spans="1:17" x14ac:dyDescent="0.25">
      <c r="J123" s="245"/>
      <c r="K123" s="245"/>
      <c r="L123" s="245"/>
      <c r="M123" s="401"/>
      <c r="N123" s="244"/>
      <c r="O123" s="244"/>
    </row>
    <row r="124" spans="1:17" x14ac:dyDescent="0.25">
      <c r="J124" s="245"/>
      <c r="K124" s="245"/>
      <c r="L124" s="245"/>
      <c r="M124" s="401"/>
      <c r="N124" s="244"/>
      <c r="O124" s="244"/>
    </row>
    <row r="125" spans="1:17" x14ac:dyDescent="0.25">
      <c r="J125" s="245"/>
      <c r="K125" s="245"/>
      <c r="L125" s="245"/>
      <c r="M125" s="401"/>
      <c r="N125" s="244"/>
      <c r="O125" s="244"/>
    </row>
    <row r="126" spans="1:17" x14ac:dyDescent="0.25">
      <c r="J126" s="245"/>
      <c r="K126" s="245"/>
      <c r="L126" s="245"/>
      <c r="M126" s="401"/>
      <c r="N126" s="244"/>
      <c r="O126" s="244"/>
    </row>
    <row r="127" spans="1:17" x14ac:dyDescent="0.25">
      <c r="J127" s="245"/>
      <c r="K127" s="245"/>
      <c r="L127" s="245"/>
      <c r="M127" s="401"/>
      <c r="N127" s="244"/>
      <c r="O127" s="244"/>
    </row>
    <row r="128" spans="1:17" x14ac:dyDescent="0.25">
      <c r="J128" s="245"/>
      <c r="K128" s="245"/>
      <c r="L128" s="245"/>
      <c r="M128" s="401"/>
      <c r="N128" s="244"/>
      <c r="O128" s="244"/>
    </row>
    <row r="129" spans="10:15" x14ac:dyDescent="0.25">
      <c r="J129" s="245"/>
      <c r="K129" s="245"/>
      <c r="L129" s="245"/>
      <c r="M129" s="401"/>
      <c r="N129" s="244"/>
      <c r="O129" s="244"/>
    </row>
    <row r="130" spans="10:15" x14ac:dyDescent="0.25">
      <c r="J130" s="245"/>
      <c r="K130" s="245"/>
      <c r="L130" s="245"/>
      <c r="M130" s="401"/>
      <c r="N130" s="244"/>
      <c r="O130" s="244"/>
    </row>
    <row r="131" spans="10:15" x14ac:dyDescent="0.25">
      <c r="J131" s="245"/>
      <c r="K131" s="245"/>
      <c r="L131" s="245"/>
      <c r="M131" s="401"/>
      <c r="N131" s="244"/>
      <c r="O131" s="244"/>
    </row>
    <row r="132" spans="10:15" x14ac:dyDescent="0.25">
      <c r="J132" s="245"/>
      <c r="K132" s="245"/>
      <c r="L132" s="245"/>
      <c r="M132" s="401"/>
      <c r="N132" s="244"/>
      <c r="O132" s="244"/>
    </row>
    <row r="133" spans="10:15" x14ac:dyDescent="0.25">
      <c r="J133" s="245"/>
      <c r="K133" s="245"/>
      <c r="L133" s="245"/>
      <c r="M133" s="401"/>
      <c r="N133" s="244"/>
      <c r="O133" s="244"/>
    </row>
    <row r="134" spans="10:15" x14ac:dyDescent="0.25">
      <c r="J134" s="245"/>
      <c r="K134" s="245"/>
      <c r="L134" s="245"/>
      <c r="M134" s="401"/>
      <c r="N134" s="244"/>
      <c r="O134" s="244"/>
    </row>
    <row r="135" spans="10:15" x14ac:dyDescent="0.25">
      <c r="J135" s="245"/>
      <c r="K135" s="245"/>
      <c r="L135" s="245"/>
      <c r="M135" s="401"/>
      <c r="N135" s="244"/>
      <c r="O135" s="244"/>
    </row>
    <row r="136" spans="10:15" x14ac:dyDescent="0.25">
      <c r="J136" s="245"/>
      <c r="K136" s="245"/>
      <c r="L136" s="245"/>
      <c r="M136" s="401"/>
      <c r="N136" s="244"/>
      <c r="O136" s="244"/>
    </row>
    <row r="137" spans="10:15" x14ac:dyDescent="0.25">
      <c r="J137" s="245"/>
      <c r="K137" s="245"/>
      <c r="L137" s="245"/>
      <c r="M137" s="401"/>
      <c r="N137" s="244"/>
      <c r="O137" s="244"/>
    </row>
    <row r="138" spans="10:15" x14ac:dyDescent="0.25">
      <c r="J138" s="245"/>
      <c r="K138" s="245"/>
      <c r="L138" s="245"/>
      <c r="M138" s="401"/>
      <c r="N138" s="244"/>
      <c r="O138" s="244"/>
    </row>
    <row r="139" spans="10:15" x14ac:dyDescent="0.25">
      <c r="J139" s="245"/>
      <c r="K139" s="245"/>
      <c r="L139" s="245"/>
      <c r="M139" s="401"/>
      <c r="N139" s="244"/>
      <c r="O139" s="244"/>
    </row>
    <row r="140" spans="10:15" x14ac:dyDescent="0.25">
      <c r="J140" s="245"/>
      <c r="K140" s="245"/>
      <c r="L140" s="245"/>
      <c r="M140" s="401"/>
      <c r="N140" s="244"/>
      <c r="O140" s="244"/>
    </row>
    <row r="141" spans="10:15" x14ac:dyDescent="0.25">
      <c r="J141" s="245"/>
      <c r="K141" s="245"/>
      <c r="L141" s="245"/>
      <c r="M141" s="401"/>
      <c r="N141" s="244"/>
      <c r="O141" s="244"/>
    </row>
    <row r="142" spans="10:15" x14ac:dyDescent="0.25">
      <c r="J142" s="245"/>
      <c r="K142" s="245"/>
      <c r="L142" s="245"/>
      <c r="M142" s="401"/>
      <c r="N142" s="244"/>
      <c r="O142" s="244"/>
    </row>
    <row r="143" spans="10:15" x14ac:dyDescent="0.25">
      <c r="J143" s="245"/>
      <c r="K143" s="245"/>
      <c r="L143" s="245"/>
      <c r="M143" s="401"/>
      <c r="N143" s="244"/>
      <c r="O143" s="244"/>
    </row>
    <row r="144" spans="10:15" x14ac:dyDescent="0.25">
      <c r="J144" s="245"/>
      <c r="K144" s="245"/>
      <c r="L144" s="245"/>
      <c r="M144" s="401"/>
      <c r="N144" s="244"/>
      <c r="O144" s="244"/>
    </row>
    <row r="145" spans="10:15" x14ac:dyDescent="0.25">
      <c r="J145" s="245"/>
      <c r="K145" s="245"/>
      <c r="L145" s="245"/>
      <c r="M145" s="401"/>
      <c r="N145" s="244"/>
      <c r="O145" s="244"/>
    </row>
    <row r="146" spans="10:15" x14ac:dyDescent="0.25">
      <c r="J146" s="245"/>
      <c r="K146" s="245"/>
      <c r="L146" s="245"/>
      <c r="M146" s="401"/>
      <c r="N146" s="244"/>
      <c r="O146" s="244"/>
    </row>
    <row r="147" spans="10:15" x14ac:dyDescent="0.25">
      <c r="J147" s="245"/>
      <c r="K147" s="245"/>
      <c r="L147" s="245"/>
      <c r="M147" s="401"/>
      <c r="N147" s="244"/>
      <c r="O147" s="244"/>
    </row>
    <row r="148" spans="10:15" x14ac:dyDescent="0.25">
      <c r="J148" s="245"/>
      <c r="K148" s="245"/>
      <c r="L148" s="245"/>
      <c r="M148" s="401"/>
      <c r="N148" s="244"/>
      <c r="O148" s="244"/>
    </row>
    <row r="149" spans="10:15" x14ac:dyDescent="0.25">
      <c r="J149" s="245"/>
      <c r="K149" s="245"/>
      <c r="L149" s="245"/>
      <c r="M149" s="401"/>
      <c r="N149" s="244"/>
      <c r="O149" s="244"/>
    </row>
    <row r="150" spans="10:15" x14ac:dyDescent="0.25">
      <c r="J150" s="245"/>
      <c r="K150" s="245"/>
      <c r="L150" s="245"/>
      <c r="M150" s="401"/>
      <c r="N150" s="244"/>
      <c r="O150" s="244"/>
    </row>
    <row r="151" spans="10:15" x14ac:dyDescent="0.25">
      <c r="J151" s="245"/>
      <c r="K151" s="245"/>
      <c r="L151" s="245"/>
      <c r="M151" s="401"/>
      <c r="N151" s="244"/>
      <c r="O151" s="244"/>
    </row>
    <row r="152" spans="10:15" x14ac:dyDescent="0.25">
      <c r="J152" s="245"/>
      <c r="K152" s="245"/>
      <c r="L152" s="245"/>
      <c r="M152" s="401"/>
      <c r="N152" s="244"/>
      <c r="O152" s="244"/>
    </row>
    <row r="153" spans="10:15" x14ac:dyDescent="0.25">
      <c r="J153" s="245"/>
      <c r="K153" s="245"/>
      <c r="L153" s="245"/>
      <c r="M153" s="401"/>
      <c r="N153" s="244"/>
      <c r="O153" s="244"/>
    </row>
    <row r="154" spans="10:15" x14ac:dyDescent="0.25">
      <c r="J154" s="245"/>
      <c r="K154" s="245"/>
      <c r="L154" s="245"/>
      <c r="M154" s="401"/>
      <c r="N154" s="244"/>
      <c r="O154" s="244"/>
    </row>
    <row r="155" spans="10:15" x14ac:dyDescent="0.25">
      <c r="J155" s="245"/>
      <c r="K155" s="245"/>
      <c r="L155" s="245"/>
      <c r="M155" s="401"/>
      <c r="N155" s="244"/>
      <c r="O155" s="244"/>
    </row>
    <row r="156" spans="10:15" x14ac:dyDescent="0.25">
      <c r="J156" s="245"/>
      <c r="K156" s="245"/>
      <c r="L156" s="245"/>
      <c r="M156" s="401"/>
      <c r="N156" s="244"/>
      <c r="O156" s="244"/>
    </row>
    <row r="157" spans="10:15" x14ac:dyDescent="0.25">
      <c r="J157" s="245"/>
      <c r="K157" s="245"/>
      <c r="L157" s="245"/>
      <c r="M157" s="401"/>
      <c r="N157" s="244"/>
      <c r="O157" s="244"/>
    </row>
    <row r="158" spans="10:15" x14ac:dyDescent="0.25">
      <c r="J158" s="245"/>
      <c r="K158" s="245"/>
      <c r="L158" s="245"/>
      <c r="M158" s="401"/>
      <c r="N158" s="244"/>
      <c r="O158" s="244"/>
    </row>
    <row r="159" spans="10:15" x14ac:dyDescent="0.25">
      <c r="J159" s="245"/>
      <c r="K159" s="245"/>
      <c r="L159" s="245"/>
      <c r="M159" s="401"/>
      <c r="N159" s="244"/>
      <c r="O159" s="244"/>
    </row>
    <row r="160" spans="10:15" x14ac:dyDescent="0.25">
      <c r="J160" s="245"/>
      <c r="K160" s="245"/>
      <c r="L160" s="245"/>
      <c r="M160" s="401"/>
      <c r="N160" s="244"/>
      <c r="O160" s="244"/>
    </row>
    <row r="161" spans="10:15" x14ac:dyDescent="0.25">
      <c r="J161" s="245"/>
      <c r="K161" s="245"/>
      <c r="L161" s="245"/>
      <c r="M161" s="401"/>
      <c r="N161" s="244"/>
      <c r="O161" s="244"/>
    </row>
    <row r="162" spans="10:15" x14ac:dyDescent="0.25">
      <c r="J162" s="245"/>
      <c r="K162" s="245"/>
      <c r="L162" s="245"/>
      <c r="M162" s="401"/>
      <c r="N162" s="244"/>
      <c r="O162" s="244"/>
    </row>
    <row r="163" spans="10:15" x14ac:dyDescent="0.25">
      <c r="J163" s="245"/>
      <c r="K163" s="245"/>
      <c r="L163" s="245"/>
      <c r="M163" s="401"/>
      <c r="N163" s="244"/>
      <c r="O163" s="244"/>
    </row>
    <row r="164" spans="10:15" x14ac:dyDescent="0.25">
      <c r="J164" s="245"/>
      <c r="K164" s="245"/>
      <c r="L164" s="245"/>
      <c r="M164" s="401"/>
      <c r="N164" s="244"/>
      <c r="O164" s="244"/>
    </row>
  </sheetData>
  <autoFilter ref="A8:IT113" xr:uid="{00000000-0001-0000-0200-000000000000}"/>
  <phoneticPr fontId="32" type="noConversion"/>
  <printOptions gridLines="1"/>
  <pageMargins left="0.39370078740157499" right="0.39370078740157499" top="0.39370078740157499" bottom="0.39370078740157499" header="0.511811023622047" footer="0.511811023622047"/>
  <pageSetup paperSize="9" scale="67" orientation="landscape" r:id="rId1"/>
  <headerFooter alignWithMargin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K33"/>
  <sheetViews>
    <sheetView view="pageBreakPreview" zoomScaleSheetLayoutView="100" workbookViewId="0">
      <selection activeCell="D16" sqref="D16"/>
    </sheetView>
  </sheetViews>
  <sheetFormatPr defaultColWidth="8.875" defaultRowHeight="15" x14ac:dyDescent="0.3"/>
  <cols>
    <col min="1" max="1" width="10.375" style="142" customWidth="1"/>
    <col min="2" max="2" width="22.625" style="142" customWidth="1"/>
    <col min="3" max="3" width="9.625" style="142" bestFit="1" customWidth="1"/>
    <col min="4" max="4" width="10.125" style="142" bestFit="1" customWidth="1"/>
    <col min="5" max="5" width="12.5" style="142" bestFit="1" customWidth="1"/>
    <col min="6" max="6" width="17.5" style="142" bestFit="1" customWidth="1"/>
    <col min="7" max="7" width="7.5" style="142" customWidth="1"/>
    <col min="8" max="8" width="15.5" style="142" customWidth="1"/>
    <col min="9" max="9" width="43.5" style="142" bestFit="1" customWidth="1"/>
    <col min="10" max="10" width="9" style="142" bestFit="1" customWidth="1"/>
    <col min="11" max="11" width="16" style="142" customWidth="1"/>
    <col min="12" max="12" width="18.625" style="142" customWidth="1"/>
    <col min="13" max="16384" width="8.875" style="142"/>
  </cols>
  <sheetData>
    <row r="1" spans="1:11" x14ac:dyDescent="0.3">
      <c r="A1" s="116" t="s">
        <v>360</v>
      </c>
      <c r="C1" s="116"/>
      <c r="D1" s="116"/>
    </row>
    <row r="2" spans="1:11" x14ac:dyDescent="0.3">
      <c r="A2" s="440" t="s">
        <v>1</v>
      </c>
      <c r="B2" s="441"/>
      <c r="C2" s="108" t="s">
        <v>364</v>
      </c>
    </row>
    <row r="3" spans="1:11" x14ac:dyDescent="0.3">
      <c r="A3" s="440" t="s">
        <v>2</v>
      </c>
      <c r="B3" s="441"/>
      <c r="C3" s="109" t="s">
        <v>365</v>
      </c>
    </row>
    <row r="4" spans="1:11" x14ac:dyDescent="0.3">
      <c r="A4" s="440" t="s">
        <v>0</v>
      </c>
      <c r="B4" s="441"/>
      <c r="C4" s="110">
        <v>44384</v>
      </c>
    </row>
    <row r="5" spans="1:11" x14ac:dyDescent="0.3">
      <c r="A5" s="440" t="s">
        <v>3</v>
      </c>
      <c r="B5" s="441"/>
      <c r="C5" s="336" t="s">
        <v>614</v>
      </c>
    </row>
    <row r="6" spans="1:11" x14ac:dyDescent="0.3">
      <c r="A6" s="440" t="s">
        <v>4</v>
      </c>
      <c r="B6" s="441"/>
      <c r="C6" s="141" t="s">
        <v>353</v>
      </c>
    </row>
    <row r="7" spans="1:11" x14ac:dyDescent="0.3">
      <c r="A7" s="335" t="s">
        <v>6</v>
      </c>
      <c r="B7" s="140" t="s">
        <v>2</v>
      </c>
      <c r="C7" s="140" t="s">
        <v>274</v>
      </c>
      <c r="D7" s="140" t="s">
        <v>352</v>
      </c>
      <c r="E7" s="140" t="s">
        <v>351</v>
      </c>
      <c r="F7" s="140" t="s">
        <v>354</v>
      </c>
      <c r="G7" s="140" t="s">
        <v>350</v>
      </c>
      <c r="H7" s="140" t="s">
        <v>612</v>
      </c>
      <c r="I7" s="140" t="s">
        <v>613</v>
      </c>
      <c r="J7" s="140"/>
      <c r="K7" s="140" t="s">
        <v>355</v>
      </c>
    </row>
    <row r="8" spans="1:11" ht="4.5" customHeight="1" thickBot="1" x14ac:dyDescent="0.35">
      <c r="A8" s="143"/>
      <c r="B8" s="144"/>
      <c r="C8" s="144"/>
      <c r="D8" s="145"/>
      <c r="E8" s="143"/>
      <c r="F8" s="144"/>
      <c r="G8" s="144"/>
      <c r="H8" s="139" t="s">
        <v>349</v>
      </c>
      <c r="I8" s="146"/>
      <c r="J8" s="147" t="s">
        <v>349</v>
      </c>
      <c r="K8" s="145"/>
    </row>
    <row r="9" spans="1:11" s="148" customFormat="1" x14ac:dyDescent="0.3">
      <c r="A9" s="150">
        <v>1</v>
      </c>
      <c r="B9" s="151" t="s">
        <v>348</v>
      </c>
      <c r="C9" s="152" t="s">
        <v>347</v>
      </c>
      <c r="D9" s="153" t="s">
        <v>284</v>
      </c>
      <c r="E9" s="154" t="s">
        <v>356</v>
      </c>
      <c r="F9" s="153" t="s">
        <v>357</v>
      </c>
      <c r="G9" s="155">
        <v>0</v>
      </c>
      <c r="H9" s="156">
        <v>1855</v>
      </c>
      <c r="I9" s="157" t="s">
        <v>346</v>
      </c>
      <c r="J9" s="158">
        <v>1855</v>
      </c>
      <c r="K9" s="434"/>
    </row>
    <row r="10" spans="1:11" s="148" customFormat="1" x14ac:dyDescent="0.3">
      <c r="A10" s="159"/>
      <c r="B10" s="160"/>
      <c r="C10" s="160"/>
      <c r="D10" s="161"/>
      <c r="E10" s="160"/>
      <c r="F10" s="162" t="s">
        <v>358</v>
      </c>
      <c r="G10" s="162"/>
      <c r="H10" s="163"/>
      <c r="I10" s="164"/>
      <c r="J10" s="165"/>
      <c r="K10" s="435"/>
    </row>
    <row r="11" spans="1:11" s="148" customFormat="1" x14ac:dyDescent="0.3">
      <c r="A11" s="159"/>
      <c r="B11" s="160"/>
      <c r="C11" s="160"/>
      <c r="D11" s="161"/>
      <c r="E11" s="160"/>
      <c r="F11" s="160"/>
      <c r="G11" s="160"/>
      <c r="H11" s="166"/>
      <c r="I11" s="164" t="s">
        <v>345</v>
      </c>
      <c r="J11" s="165">
        <v>1855</v>
      </c>
      <c r="K11" s="435"/>
    </row>
    <row r="12" spans="1:11" s="148" customFormat="1" ht="15.75" thickBot="1" x14ac:dyDescent="0.35">
      <c r="A12" s="167"/>
      <c r="B12" s="168"/>
      <c r="C12" s="168"/>
      <c r="D12" s="169"/>
      <c r="E12" s="168"/>
      <c r="F12" s="168" t="s">
        <v>57</v>
      </c>
      <c r="G12" s="168"/>
      <c r="H12" s="170"/>
      <c r="I12" s="171"/>
      <c r="J12" s="172"/>
      <c r="K12" s="436"/>
    </row>
    <row r="13" spans="1:11" s="148" customFormat="1" x14ac:dyDescent="0.3">
      <c r="A13" s="150"/>
      <c r="B13" s="151"/>
      <c r="C13" s="152"/>
      <c r="D13" s="153"/>
      <c r="E13" s="173"/>
      <c r="F13" s="157"/>
      <c r="G13" s="158"/>
      <c r="H13" s="158"/>
      <c r="I13" s="157"/>
      <c r="J13" s="158"/>
      <c r="K13" s="174"/>
    </row>
    <row r="14" spans="1:11" s="148" customFormat="1" x14ac:dyDescent="0.3">
      <c r="A14" s="159"/>
      <c r="B14" s="160"/>
      <c r="C14" s="160"/>
      <c r="D14" s="161"/>
      <c r="E14" s="160"/>
      <c r="F14" s="160"/>
      <c r="G14" s="160"/>
      <c r="H14" s="166"/>
      <c r="I14" s="164"/>
      <c r="J14" s="165"/>
      <c r="K14" s="175"/>
    </row>
    <row r="15" spans="1:11" s="148" customFormat="1" x14ac:dyDescent="0.3">
      <c r="A15" s="159"/>
      <c r="B15" s="160"/>
      <c r="C15" s="160"/>
      <c r="D15" s="161"/>
      <c r="E15" s="160"/>
      <c r="F15" s="160"/>
      <c r="G15" s="160"/>
      <c r="H15" s="166"/>
      <c r="I15" s="164"/>
      <c r="J15" s="165"/>
      <c r="K15" s="175"/>
    </row>
    <row r="16" spans="1:11" s="148" customFormat="1" ht="15.75" thickBot="1" x14ac:dyDescent="0.35">
      <c r="A16" s="167"/>
      <c r="B16" s="168"/>
      <c r="C16" s="168"/>
      <c r="D16" s="169"/>
      <c r="E16" s="168"/>
      <c r="F16" s="168"/>
      <c r="G16" s="168"/>
      <c r="H16" s="170"/>
      <c r="I16" s="176"/>
      <c r="J16" s="177"/>
      <c r="K16" s="178"/>
    </row>
    <row r="17" spans="1:11" s="148" customFormat="1" x14ac:dyDescent="0.3">
      <c r="A17" s="150"/>
      <c r="B17" s="151"/>
      <c r="C17" s="152"/>
      <c r="D17" s="153"/>
      <c r="E17" s="173"/>
      <c r="F17" s="157"/>
      <c r="G17" s="158"/>
      <c r="H17" s="158"/>
      <c r="I17" s="157"/>
      <c r="J17" s="156"/>
      <c r="K17" s="437"/>
    </row>
    <row r="18" spans="1:11" s="148" customFormat="1" x14ac:dyDescent="0.3">
      <c r="A18" s="159"/>
      <c r="B18" s="160"/>
      <c r="C18" s="160"/>
      <c r="D18" s="161"/>
      <c r="E18" s="160"/>
      <c r="F18" s="160"/>
      <c r="G18" s="160"/>
      <c r="H18" s="166"/>
      <c r="I18" s="164"/>
      <c r="J18" s="179"/>
      <c r="K18" s="438"/>
    </row>
    <row r="19" spans="1:11" s="148" customFormat="1" x14ac:dyDescent="0.3">
      <c r="A19" s="159"/>
      <c r="B19" s="160"/>
      <c r="C19" s="160"/>
      <c r="D19" s="161"/>
      <c r="E19" s="160"/>
      <c r="F19" s="160"/>
      <c r="G19" s="160"/>
      <c r="H19" s="166"/>
      <c r="I19" s="164"/>
      <c r="J19" s="179"/>
      <c r="K19" s="438"/>
    </row>
    <row r="20" spans="1:11" s="148" customFormat="1" ht="15.75" thickBot="1" x14ac:dyDescent="0.35">
      <c r="A20" s="167"/>
      <c r="B20" s="168"/>
      <c r="C20" s="168"/>
      <c r="D20" s="169"/>
      <c r="E20" s="168"/>
      <c r="F20" s="168"/>
      <c r="G20" s="168"/>
      <c r="H20" s="170"/>
      <c r="I20" s="176"/>
      <c r="J20" s="180"/>
      <c r="K20" s="438"/>
    </row>
    <row r="21" spans="1:11" s="148" customFormat="1" x14ac:dyDescent="0.3">
      <c r="A21" s="150"/>
      <c r="B21" s="151"/>
      <c r="C21" s="152"/>
      <c r="D21" s="153"/>
      <c r="E21" s="173"/>
      <c r="F21" s="157"/>
      <c r="G21" s="158"/>
      <c r="H21" s="158"/>
      <c r="I21" s="157"/>
      <c r="J21" s="156"/>
      <c r="K21" s="438"/>
    </row>
    <row r="22" spans="1:11" s="148" customFormat="1" x14ac:dyDescent="0.3">
      <c r="A22" s="159"/>
      <c r="B22" s="160"/>
      <c r="C22" s="160"/>
      <c r="D22" s="161"/>
      <c r="E22" s="160"/>
      <c r="F22" s="160"/>
      <c r="G22" s="160"/>
      <c r="H22" s="166"/>
      <c r="I22" s="164"/>
      <c r="J22" s="179"/>
      <c r="K22" s="438"/>
    </row>
    <row r="23" spans="1:11" s="148" customFormat="1" x14ac:dyDescent="0.3">
      <c r="A23" s="159"/>
      <c r="B23" s="160"/>
      <c r="C23" s="160"/>
      <c r="D23" s="161"/>
      <c r="E23" s="160"/>
      <c r="F23" s="160"/>
      <c r="G23" s="160"/>
      <c r="H23" s="166"/>
      <c r="I23" s="164"/>
      <c r="J23" s="179"/>
      <c r="K23" s="438"/>
    </row>
    <row r="24" spans="1:11" s="148" customFormat="1" ht="15.75" thickBot="1" x14ac:dyDescent="0.35">
      <c r="A24" s="167"/>
      <c r="B24" s="168"/>
      <c r="C24" s="168"/>
      <c r="D24" s="169"/>
      <c r="E24" s="168"/>
      <c r="F24" s="168"/>
      <c r="G24" s="168"/>
      <c r="H24" s="170"/>
      <c r="I24" s="176"/>
      <c r="J24" s="180"/>
      <c r="K24" s="438"/>
    </row>
    <row r="25" spans="1:11" s="148" customFormat="1" x14ac:dyDescent="0.3">
      <c r="A25" s="150"/>
      <c r="B25" s="151"/>
      <c r="C25" s="152"/>
      <c r="D25" s="153"/>
      <c r="E25" s="173"/>
      <c r="F25" s="157"/>
      <c r="G25" s="158"/>
      <c r="H25" s="158"/>
      <c r="I25" s="181"/>
      <c r="J25" s="182"/>
      <c r="K25" s="438"/>
    </row>
    <row r="26" spans="1:11" s="148" customFormat="1" x14ac:dyDescent="0.3">
      <c r="A26" s="159"/>
      <c r="B26" s="160"/>
      <c r="C26" s="160"/>
      <c r="D26" s="161"/>
      <c r="E26" s="160"/>
      <c r="F26" s="160"/>
      <c r="G26" s="160"/>
      <c r="H26" s="166"/>
      <c r="I26" s="183"/>
      <c r="J26" s="184"/>
      <c r="K26" s="438"/>
    </row>
    <row r="27" spans="1:11" s="148" customFormat="1" ht="15.75" thickBot="1" x14ac:dyDescent="0.35">
      <c r="A27" s="167"/>
      <c r="B27" s="168"/>
      <c r="C27" s="168"/>
      <c r="D27" s="169"/>
      <c r="E27" s="168"/>
      <c r="F27" s="168"/>
      <c r="G27" s="168"/>
      <c r="H27" s="170"/>
      <c r="I27" s="185"/>
      <c r="J27" s="186"/>
      <c r="K27" s="439"/>
    </row>
    <row r="28" spans="1:11" s="148" customFormat="1" x14ac:dyDescent="0.3"/>
    <row r="29" spans="1:11" s="148" customFormat="1" x14ac:dyDescent="0.3">
      <c r="A29" s="149"/>
    </row>
    <row r="30" spans="1:11" s="148" customFormat="1" x14ac:dyDescent="0.3"/>
    <row r="31" spans="1:11" s="148" customFormat="1" x14ac:dyDescent="0.3"/>
    <row r="32" spans="1:11" s="148" customFormat="1" x14ac:dyDescent="0.3"/>
    <row r="33" s="148" customFormat="1" x14ac:dyDescent="0.3"/>
  </sheetData>
  <mergeCells count="7">
    <mergeCell ref="K9:K12"/>
    <mergeCell ref="K17:K27"/>
    <mergeCell ref="A2:B2"/>
    <mergeCell ref="A3:B3"/>
    <mergeCell ref="A4:B4"/>
    <mergeCell ref="A5:B5"/>
    <mergeCell ref="A6:B6"/>
  </mergeCells>
  <conditionalFormatting sqref="H9">
    <cfRule type="cellIs" dxfId="15" priority="14" stopIfTrue="1" operator="lessThan">
      <formula>0</formula>
    </cfRule>
  </conditionalFormatting>
  <conditionalFormatting sqref="J9">
    <cfRule type="cellIs" dxfId="14" priority="12" stopIfTrue="1" operator="lessThan">
      <formula>0</formula>
    </cfRule>
  </conditionalFormatting>
  <conditionalFormatting sqref="J10">
    <cfRule type="cellIs" dxfId="13" priority="13" stopIfTrue="1" operator="lessThan">
      <formula>0</formula>
    </cfRule>
  </conditionalFormatting>
  <conditionalFormatting sqref="J11:J12">
    <cfRule type="cellIs" dxfId="12" priority="11" stopIfTrue="1" operator="lessThan">
      <formula>0</formula>
    </cfRule>
  </conditionalFormatting>
  <conditionalFormatting sqref="J14">
    <cfRule type="cellIs" dxfId="11" priority="8" stopIfTrue="1" operator="lessThan">
      <formula>0</formula>
    </cfRule>
  </conditionalFormatting>
  <conditionalFormatting sqref="J13">
    <cfRule type="cellIs" dxfId="10" priority="7" stopIfTrue="1" operator="lessThan">
      <formula>0</formula>
    </cfRule>
  </conditionalFormatting>
  <conditionalFormatting sqref="J15">
    <cfRule type="cellIs" dxfId="9" priority="6" stopIfTrue="1" operator="lessThan">
      <formula>0</formula>
    </cfRule>
  </conditionalFormatting>
  <conditionalFormatting sqref="H13">
    <cfRule type="cellIs" dxfId="8" priority="10" stopIfTrue="1" operator="lessThan">
      <formula>0</formula>
    </cfRule>
  </conditionalFormatting>
  <conditionalFormatting sqref="J16">
    <cfRule type="cellIs" dxfId="7" priority="9" stopIfTrue="1" operator="lessThan">
      <formula>0</formula>
    </cfRule>
  </conditionalFormatting>
  <conditionalFormatting sqref="J18 J22 J26">
    <cfRule type="cellIs" dxfId="6" priority="3" stopIfTrue="1" operator="lessThan">
      <formula>0</formula>
    </cfRule>
  </conditionalFormatting>
  <conditionalFormatting sqref="J17 J21 J25">
    <cfRule type="cellIs" dxfId="5" priority="2" stopIfTrue="1" operator="lessThan">
      <formula>0</formula>
    </cfRule>
  </conditionalFormatting>
  <conditionalFormatting sqref="J19 J23 J27">
    <cfRule type="cellIs" dxfId="4" priority="1" stopIfTrue="1" operator="lessThan">
      <formula>0</formula>
    </cfRule>
  </conditionalFormatting>
  <conditionalFormatting sqref="H17 H21 H25">
    <cfRule type="cellIs" dxfId="3" priority="5" stopIfTrue="1" operator="lessThan">
      <formula>0</formula>
    </cfRule>
  </conditionalFormatting>
  <conditionalFormatting sqref="J20 J24">
    <cfRule type="cellIs" dxfId="2" priority="4" stopIfTrue="1" operator="lessThan">
      <formula>0</formula>
    </cfRule>
  </conditionalFormatting>
  <pageMargins left="0.5" right="0.5" top="0.5" bottom="0.5" header="0.3" footer="0.3"/>
  <pageSetup paperSize="9" scale="69" fitToHeight="4" orientation="landscape" r:id="rId1"/>
  <headerFooter>
    <oddFooter>Page &amp;P of &amp;N</oddFoot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00B050"/>
  </sheetPr>
  <dimension ref="A1:M17"/>
  <sheetViews>
    <sheetView zoomScale="70" zoomScaleNormal="70" zoomScaleSheetLayoutView="85" workbookViewId="0">
      <selection activeCell="C5" sqref="C5"/>
    </sheetView>
  </sheetViews>
  <sheetFormatPr defaultColWidth="8.875" defaultRowHeight="15" x14ac:dyDescent="0.25"/>
  <cols>
    <col min="1" max="1" width="8.125" style="346" customWidth="1"/>
    <col min="2" max="2" width="17" style="346" customWidth="1"/>
    <col min="3" max="3" width="11.875" style="346" customWidth="1"/>
    <col min="4" max="4" width="9.125" style="346" bestFit="1" customWidth="1"/>
    <col min="5" max="5" width="15.5" style="346" customWidth="1"/>
    <col min="6" max="6" width="18.125" style="346" customWidth="1"/>
    <col min="7" max="8" width="8.875" style="346"/>
    <col min="9" max="9" width="10.5" style="346" customWidth="1"/>
    <col min="10" max="10" width="9.5" style="346" bestFit="1" customWidth="1"/>
    <col min="11" max="11" width="8.875" style="346"/>
    <col min="12" max="12" width="13.125" style="346" customWidth="1"/>
    <col min="13" max="13" width="32.125" style="346" customWidth="1"/>
    <col min="14" max="16384" width="8.875" style="346"/>
  </cols>
  <sheetData>
    <row r="1" spans="1:13" x14ac:dyDescent="0.25">
      <c r="A1" s="224" t="s">
        <v>362</v>
      </c>
      <c r="B1" s="345"/>
      <c r="C1" s="224"/>
      <c r="D1" s="224"/>
      <c r="E1" s="345"/>
      <c r="F1" s="345"/>
      <c r="G1" s="345"/>
      <c r="H1" s="345"/>
      <c r="I1" s="345"/>
      <c r="J1" s="345"/>
      <c r="K1" s="345"/>
      <c r="L1" s="345"/>
      <c r="M1" s="345"/>
    </row>
    <row r="2" spans="1:13" x14ac:dyDescent="0.25">
      <c r="A2" s="347" t="s">
        <v>1</v>
      </c>
      <c r="B2" s="348"/>
      <c r="C2" s="226" t="s">
        <v>364</v>
      </c>
      <c r="D2" s="345"/>
      <c r="E2" s="345"/>
      <c r="F2" s="345"/>
      <c r="G2" s="345"/>
      <c r="H2" s="345"/>
      <c r="I2" s="345"/>
      <c r="J2" s="345"/>
      <c r="K2" s="345"/>
      <c r="L2" s="345"/>
      <c r="M2" s="345"/>
    </row>
    <row r="3" spans="1:13" x14ac:dyDescent="0.25">
      <c r="A3" s="347" t="s">
        <v>2</v>
      </c>
      <c r="B3" s="348"/>
      <c r="C3" s="221" t="s">
        <v>365</v>
      </c>
      <c r="D3" s="345"/>
      <c r="E3" s="345"/>
      <c r="F3" s="345"/>
      <c r="G3" s="345"/>
      <c r="H3" s="345"/>
      <c r="I3" s="345"/>
      <c r="J3" s="345"/>
      <c r="K3" s="345"/>
      <c r="L3" s="345"/>
      <c r="M3" s="345"/>
    </row>
    <row r="4" spans="1:13" x14ac:dyDescent="0.25">
      <c r="A4" s="347" t="s">
        <v>0</v>
      </c>
      <c r="B4" s="348"/>
      <c r="C4" s="227">
        <v>44384</v>
      </c>
      <c r="D4" s="345"/>
      <c r="E4" s="345"/>
      <c r="F4" s="345"/>
      <c r="G4" s="345"/>
      <c r="H4" s="345"/>
      <c r="I4" s="345"/>
      <c r="J4" s="345"/>
      <c r="K4" s="345"/>
      <c r="L4" s="345"/>
      <c r="M4" s="345"/>
    </row>
    <row r="5" spans="1:13" x14ac:dyDescent="0.25">
      <c r="A5" s="347" t="s">
        <v>3</v>
      </c>
      <c r="B5" s="348"/>
      <c r="C5" s="221" t="s">
        <v>614</v>
      </c>
      <c r="D5" s="345"/>
      <c r="E5" s="345"/>
      <c r="F5" s="345"/>
      <c r="G5" s="345"/>
      <c r="H5" s="345"/>
      <c r="I5" s="345"/>
      <c r="J5" s="345"/>
      <c r="K5" s="345"/>
      <c r="L5" s="345"/>
      <c r="M5" s="345"/>
    </row>
    <row r="6" spans="1:13" x14ac:dyDescent="0.25">
      <c r="A6" s="271" t="s">
        <v>4</v>
      </c>
      <c r="B6" s="272"/>
      <c r="C6" s="228" t="s">
        <v>353</v>
      </c>
      <c r="D6" s="345"/>
      <c r="E6" s="345"/>
      <c r="F6" s="345"/>
      <c r="G6" s="345"/>
      <c r="H6" s="345"/>
      <c r="I6" s="345"/>
      <c r="J6" s="345"/>
      <c r="K6" s="345"/>
      <c r="L6" s="345"/>
      <c r="M6" s="345"/>
    </row>
    <row r="7" spans="1:13" s="351" customFormat="1" ht="60" x14ac:dyDescent="0.2">
      <c r="A7" s="300" t="s">
        <v>6</v>
      </c>
      <c r="B7" s="349" t="s">
        <v>2</v>
      </c>
      <c r="C7" s="350" t="s">
        <v>274</v>
      </c>
      <c r="D7" s="350" t="s">
        <v>352</v>
      </c>
      <c r="E7" s="299" t="s">
        <v>359</v>
      </c>
      <c r="F7" s="299" t="s">
        <v>613</v>
      </c>
      <c r="G7" s="350"/>
      <c r="H7" s="237" t="s">
        <v>53</v>
      </c>
      <c r="I7" s="237" t="s">
        <v>272</v>
      </c>
      <c r="J7" s="237" t="s">
        <v>276</v>
      </c>
      <c r="K7" s="237" t="s">
        <v>277</v>
      </c>
      <c r="L7" s="236" t="s">
        <v>15</v>
      </c>
      <c r="M7" s="242" t="s">
        <v>17</v>
      </c>
    </row>
    <row r="8" spans="1:13" ht="6.75" customHeight="1" x14ac:dyDescent="0.25">
      <c r="A8" s="352"/>
      <c r="B8" s="353"/>
      <c r="C8" s="353"/>
      <c r="D8" s="353"/>
      <c r="E8" s="354"/>
      <c r="F8" s="353"/>
      <c r="G8" s="354"/>
      <c r="H8" s="354"/>
      <c r="I8" s="354"/>
      <c r="J8" s="354"/>
      <c r="K8" s="354"/>
      <c r="L8" s="353"/>
    </row>
    <row r="9" spans="1:13" s="359" customFormat="1" ht="45" x14ac:dyDescent="0.2">
      <c r="A9" s="357">
        <v>1</v>
      </c>
      <c r="B9" s="355" t="s">
        <v>348</v>
      </c>
      <c r="C9" s="356" t="s">
        <v>449</v>
      </c>
      <c r="D9" s="356" t="s">
        <v>448</v>
      </c>
      <c r="E9" s="265">
        <v>17383</v>
      </c>
      <c r="F9" s="360" t="s">
        <v>615</v>
      </c>
      <c r="G9" s="265">
        <v>18628</v>
      </c>
      <c r="H9" s="265">
        <f>E9-G9</f>
        <v>-1245</v>
      </c>
      <c r="I9" s="265">
        <f>E9-G9</f>
        <v>-1245</v>
      </c>
      <c r="J9" s="265">
        <v>-1245</v>
      </c>
      <c r="K9" s="265">
        <f>I9-J9</f>
        <v>0</v>
      </c>
      <c r="L9" s="357" t="s">
        <v>54</v>
      </c>
      <c r="M9" s="358" t="s">
        <v>624</v>
      </c>
    </row>
    <row r="10" spans="1:13" s="359" customFormat="1" ht="45" x14ac:dyDescent="0.2">
      <c r="A10" s="357">
        <v>2</v>
      </c>
      <c r="B10" s="355" t="s">
        <v>348</v>
      </c>
      <c r="C10" s="356" t="s">
        <v>437</v>
      </c>
      <c r="D10" s="356" t="s">
        <v>554</v>
      </c>
      <c r="E10" s="265">
        <v>822</v>
      </c>
      <c r="F10" s="360" t="s">
        <v>615</v>
      </c>
      <c r="G10" s="265">
        <v>515</v>
      </c>
      <c r="H10" s="265">
        <f>E10-G10</f>
        <v>307</v>
      </c>
      <c r="I10" s="265">
        <f>E10-G10</f>
        <v>307</v>
      </c>
      <c r="J10" s="265">
        <v>307</v>
      </c>
      <c r="K10" s="265">
        <f>I10-J10</f>
        <v>0</v>
      </c>
      <c r="L10" s="357" t="s">
        <v>54</v>
      </c>
      <c r="M10" s="358" t="s">
        <v>624</v>
      </c>
    </row>
    <row r="11" spans="1:13" s="244" customFormat="1" x14ac:dyDescent="0.25">
      <c r="A11" s="361"/>
      <c r="B11" s="225"/>
      <c r="C11" s="225"/>
      <c r="D11" s="225"/>
      <c r="E11" s="225"/>
      <c r="F11" s="225"/>
      <c r="G11" s="225"/>
      <c r="H11" s="225"/>
      <c r="I11" s="318"/>
      <c r="J11" s="318"/>
      <c r="K11" s="318"/>
      <c r="L11" s="318"/>
      <c r="M11" s="225"/>
    </row>
    <row r="12" spans="1:13" s="244" customFormat="1" x14ac:dyDescent="0.25">
      <c r="A12" s="361"/>
      <c r="B12" s="225"/>
      <c r="C12" s="225"/>
      <c r="D12" s="225"/>
      <c r="E12" s="225"/>
      <c r="F12" s="225"/>
      <c r="G12" s="225"/>
      <c r="H12" s="225"/>
      <c r="I12" s="318"/>
      <c r="J12" s="318"/>
      <c r="K12" s="318"/>
      <c r="L12" s="318"/>
      <c r="M12" s="225"/>
    </row>
    <row r="13" spans="1:13" s="244" customFormat="1" x14ac:dyDescent="0.25">
      <c r="A13" s="361"/>
      <c r="B13" s="225"/>
      <c r="C13" s="225"/>
      <c r="D13" s="225"/>
      <c r="E13" s="225"/>
      <c r="F13" s="225"/>
      <c r="G13" s="225"/>
      <c r="H13" s="225"/>
      <c r="I13" s="318"/>
      <c r="J13" s="318"/>
      <c r="K13" s="318"/>
      <c r="L13" s="374"/>
      <c r="M13" s="225"/>
    </row>
    <row r="14" spans="1:13" s="244" customFormat="1" x14ac:dyDescent="0.25">
      <c r="A14" s="361"/>
      <c r="B14" s="224"/>
      <c r="C14" s="225"/>
      <c r="D14" s="225"/>
      <c r="E14" s="225"/>
      <c r="F14" s="225"/>
      <c r="G14" s="225"/>
      <c r="H14" s="225"/>
      <c r="I14" s="375"/>
      <c r="J14" s="375"/>
      <c r="K14" s="318"/>
      <c r="L14" s="374"/>
      <c r="M14" s="376"/>
    </row>
    <row r="15" spans="1:13" s="244" customFormat="1" x14ac:dyDescent="0.25">
      <c r="A15" s="361"/>
      <c r="B15" s="377" t="s">
        <v>616</v>
      </c>
      <c r="C15" s="225"/>
      <c r="D15" s="225"/>
      <c r="E15" s="377" t="s">
        <v>621</v>
      </c>
      <c r="F15" s="225"/>
      <c r="G15" s="225"/>
      <c r="H15" s="225"/>
      <c r="I15" s="378" t="s">
        <v>618</v>
      </c>
      <c r="J15" s="318"/>
      <c r="K15" s="318"/>
      <c r="L15" s="374"/>
      <c r="M15" s="379" t="s">
        <v>424</v>
      </c>
    </row>
    <row r="16" spans="1:13" s="244" customFormat="1" x14ac:dyDescent="0.25">
      <c r="A16" s="361"/>
      <c r="B16" s="224" t="s">
        <v>617</v>
      </c>
      <c r="C16" s="225"/>
      <c r="D16" s="225"/>
      <c r="E16" s="380" t="s">
        <v>617</v>
      </c>
      <c r="F16" s="225"/>
      <c r="G16" s="225"/>
      <c r="H16" s="225"/>
      <c r="I16" s="380" t="s">
        <v>623</v>
      </c>
      <c r="J16" s="318"/>
      <c r="K16" s="318"/>
      <c r="L16" s="374"/>
      <c r="M16" s="374" t="s">
        <v>619</v>
      </c>
    </row>
    <row r="17" spans="1:13" s="244" customFormat="1" x14ac:dyDescent="0.25">
      <c r="A17" s="361"/>
      <c r="B17" s="224" t="s">
        <v>622</v>
      </c>
      <c r="C17" s="225"/>
      <c r="D17" s="225"/>
      <c r="E17" s="380" t="s">
        <v>622</v>
      </c>
      <c r="F17" s="225"/>
      <c r="G17" s="225"/>
      <c r="H17" s="225"/>
      <c r="I17" s="380" t="s">
        <v>622</v>
      </c>
      <c r="J17" s="318"/>
      <c r="K17" s="318"/>
      <c r="L17" s="374"/>
      <c r="M17" s="374" t="s">
        <v>620</v>
      </c>
    </row>
  </sheetData>
  <conditionalFormatting sqref="E9:E10">
    <cfRule type="cellIs" dxfId="1" priority="10" stopIfTrue="1" operator="lessThan">
      <formula>0</formula>
    </cfRule>
  </conditionalFormatting>
  <conditionalFormatting sqref="G9:G10 K9:K10">
    <cfRule type="cellIs" dxfId="0" priority="7" stopIfTrue="1" operator="lessThan">
      <formula>0</formula>
    </cfRule>
  </conditionalFormatting>
  <printOptions gridLines="1"/>
  <pageMargins left="0.39370078740157499" right="0.39370078740157499" top="0.39370078740157499" bottom="0.39370078740157499" header="0.511811023622047" footer="0.511811023622047"/>
  <pageSetup paperSize="9" scale="66" fitToHeight="4" orientation="landscape" r:id="rId1"/>
  <headerFooter alignWithMargin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P18"/>
  <sheetViews>
    <sheetView topLeftCell="B1" workbookViewId="0">
      <selection activeCell="G12" sqref="G12"/>
    </sheetView>
  </sheetViews>
  <sheetFormatPr defaultColWidth="9" defaultRowHeight="15" x14ac:dyDescent="0.3"/>
  <cols>
    <col min="1" max="1" width="9" style="131"/>
    <col min="2" max="2" width="14.375" style="131" customWidth="1"/>
    <col min="3" max="3" width="16.375" style="131" customWidth="1"/>
    <col min="4" max="4" width="33.375" style="131" bestFit="1" customWidth="1"/>
    <col min="5" max="5" width="21" style="131" customWidth="1"/>
    <col min="6" max="6" width="16.5" style="131" bestFit="1" customWidth="1"/>
    <col min="7" max="7" width="11.875" style="131" customWidth="1"/>
    <col min="8" max="8" width="10.875" style="131" bestFit="1" customWidth="1"/>
    <col min="9" max="9" width="9.5" style="131" bestFit="1" customWidth="1"/>
    <col min="10" max="10" width="14" style="131" customWidth="1"/>
    <col min="11" max="11" width="14.5" style="131" customWidth="1"/>
    <col min="12" max="12" width="10.125" style="131" customWidth="1"/>
    <col min="13" max="13" width="13.375" style="131" bestFit="1" customWidth="1"/>
    <col min="14" max="14" width="18.375" style="131" customWidth="1"/>
    <col min="15" max="15" width="12.5" style="131" customWidth="1"/>
    <col min="16" max="16" width="11.5" style="131" customWidth="1"/>
    <col min="17" max="16384" width="9" style="131"/>
  </cols>
  <sheetData>
    <row r="1" spans="1:16" x14ac:dyDescent="0.3">
      <c r="A1" s="111"/>
      <c r="B1" s="117"/>
      <c r="C1" s="117"/>
    </row>
    <row r="2" spans="1:16" x14ac:dyDescent="0.3">
      <c r="A2" s="118" t="s">
        <v>1</v>
      </c>
      <c r="B2" s="119"/>
      <c r="C2" s="112" t="s">
        <v>296</v>
      </c>
    </row>
    <row r="3" spans="1:16" x14ac:dyDescent="0.3">
      <c r="A3" s="114" t="s">
        <v>2</v>
      </c>
      <c r="B3" s="115"/>
      <c r="C3" s="112" t="s">
        <v>297</v>
      </c>
    </row>
    <row r="4" spans="1:16" x14ac:dyDescent="0.3">
      <c r="A4" s="114" t="s">
        <v>0</v>
      </c>
      <c r="B4" s="120"/>
      <c r="C4" s="113" t="s">
        <v>298</v>
      </c>
    </row>
    <row r="5" spans="1:16" x14ac:dyDescent="0.3">
      <c r="A5" s="118" t="s">
        <v>3</v>
      </c>
      <c r="B5" s="121"/>
      <c r="C5" s="112" t="s">
        <v>299</v>
      </c>
    </row>
    <row r="6" spans="1:16" x14ac:dyDescent="0.3">
      <c r="A6" s="119" t="s">
        <v>4</v>
      </c>
      <c r="B6" s="119"/>
      <c r="C6" s="112" t="s">
        <v>300</v>
      </c>
    </row>
    <row r="7" spans="1:16" s="122" customFormat="1" ht="16.5" customHeight="1" x14ac:dyDescent="0.3">
      <c r="A7" s="442" t="s">
        <v>5</v>
      </c>
      <c r="B7" s="442"/>
      <c r="C7" s="442"/>
      <c r="D7" s="442"/>
      <c r="E7" s="442"/>
      <c r="F7" s="442"/>
      <c r="G7" s="442"/>
      <c r="H7" s="442"/>
      <c r="I7" s="442"/>
      <c r="J7" s="442"/>
      <c r="K7" s="442"/>
      <c r="L7" s="442"/>
      <c r="M7" s="442"/>
      <c r="N7" s="442"/>
      <c r="O7" s="442"/>
      <c r="P7" s="442"/>
    </row>
    <row r="8" spans="1:16" ht="30" x14ac:dyDescent="0.3">
      <c r="A8" s="132" t="s">
        <v>301</v>
      </c>
      <c r="B8" s="132" t="s">
        <v>302</v>
      </c>
      <c r="C8" s="132" t="s">
        <v>303</v>
      </c>
      <c r="D8" s="132" t="s">
        <v>304</v>
      </c>
      <c r="E8" s="132" t="s">
        <v>305</v>
      </c>
      <c r="F8" s="132" t="s">
        <v>306</v>
      </c>
      <c r="G8" s="132" t="s">
        <v>307</v>
      </c>
      <c r="H8" s="132" t="s">
        <v>308</v>
      </c>
      <c r="I8" s="132" t="s">
        <v>309</v>
      </c>
      <c r="J8" s="132" t="s">
        <v>310</v>
      </c>
      <c r="K8" s="132" t="s">
        <v>311</v>
      </c>
      <c r="L8" s="132" t="s">
        <v>312</v>
      </c>
      <c r="M8" s="132" t="s">
        <v>288</v>
      </c>
      <c r="N8" s="132" t="s">
        <v>11</v>
      </c>
      <c r="O8" s="132" t="s">
        <v>53</v>
      </c>
      <c r="P8" s="132" t="s">
        <v>17</v>
      </c>
    </row>
    <row r="9" spans="1:16" ht="18" x14ac:dyDescent="0.35">
      <c r="A9" s="133">
        <v>1</v>
      </c>
      <c r="B9" s="134">
        <v>18</v>
      </c>
      <c r="C9" s="134" t="s">
        <v>313</v>
      </c>
      <c r="D9" s="134" t="s">
        <v>314</v>
      </c>
      <c r="E9" s="134" t="s">
        <v>315</v>
      </c>
      <c r="F9" s="134" t="s">
        <v>316</v>
      </c>
      <c r="G9" s="135">
        <v>0</v>
      </c>
      <c r="H9" s="135">
        <v>2620</v>
      </c>
      <c r="I9" s="135">
        <v>1141</v>
      </c>
      <c r="J9" s="135">
        <v>70</v>
      </c>
      <c r="K9" s="135">
        <v>695</v>
      </c>
      <c r="L9" s="135">
        <v>2016</v>
      </c>
      <c r="M9" s="135">
        <f>SUM(G9:L9)</f>
        <v>6542</v>
      </c>
      <c r="N9" s="135">
        <v>6542</v>
      </c>
      <c r="O9" s="136">
        <f>N9-M9</f>
        <v>0</v>
      </c>
      <c r="P9" s="133"/>
    </row>
    <row r="10" spans="1:16" ht="18" x14ac:dyDescent="0.35">
      <c r="A10" s="133">
        <v>2</v>
      </c>
      <c r="B10" s="134">
        <v>17</v>
      </c>
      <c r="C10" s="134" t="s">
        <v>313</v>
      </c>
      <c r="D10" s="134" t="s">
        <v>314</v>
      </c>
      <c r="E10" s="134" t="s">
        <v>317</v>
      </c>
      <c r="F10" s="134" t="s">
        <v>316</v>
      </c>
      <c r="G10" s="135"/>
      <c r="H10" s="135">
        <f>212</f>
        <v>212</v>
      </c>
      <c r="I10" s="135">
        <f>669+6-236-27</f>
        <v>412</v>
      </c>
      <c r="J10" s="135">
        <v>19</v>
      </c>
      <c r="K10" s="135">
        <f>712-19-672</f>
        <v>21</v>
      </c>
      <c r="L10" s="135">
        <v>672</v>
      </c>
      <c r="M10" s="135">
        <f t="shared" ref="M10:M18" si="0">SUM(G10:L10)</f>
        <v>1336</v>
      </c>
      <c r="N10" s="135">
        <v>1336</v>
      </c>
      <c r="O10" s="136">
        <f t="shared" ref="O10:O16" si="1">N10-M10</f>
        <v>0</v>
      </c>
      <c r="P10" s="133"/>
    </row>
    <row r="11" spans="1:16" ht="18" x14ac:dyDescent="0.35">
      <c r="A11" s="133">
        <v>3</v>
      </c>
      <c r="B11" s="134">
        <v>68</v>
      </c>
      <c r="C11" s="134" t="s">
        <v>318</v>
      </c>
      <c r="D11" s="134" t="s">
        <v>319</v>
      </c>
      <c r="E11" s="134" t="s">
        <v>320</v>
      </c>
      <c r="F11" s="134" t="s">
        <v>321</v>
      </c>
      <c r="G11" s="135">
        <v>0</v>
      </c>
      <c r="H11" s="135">
        <v>1</v>
      </c>
      <c r="I11" s="135">
        <v>3</v>
      </c>
      <c r="J11" s="135">
        <v>216</v>
      </c>
      <c r="K11" s="135">
        <v>0</v>
      </c>
      <c r="L11" s="135">
        <v>800</v>
      </c>
      <c r="M11" s="135">
        <f t="shared" si="0"/>
        <v>1020</v>
      </c>
      <c r="N11" s="135">
        <v>1020</v>
      </c>
      <c r="O11" s="136">
        <f>N11-M11</f>
        <v>0</v>
      </c>
      <c r="P11" s="133"/>
    </row>
    <row r="12" spans="1:16" ht="18" x14ac:dyDescent="0.35">
      <c r="A12" s="133">
        <v>4</v>
      </c>
      <c r="B12" s="134">
        <v>29</v>
      </c>
      <c r="C12" s="134" t="s">
        <v>318</v>
      </c>
      <c r="D12" s="134" t="s">
        <v>322</v>
      </c>
      <c r="E12" s="134" t="s">
        <v>323</v>
      </c>
      <c r="F12" s="134" t="s">
        <v>324</v>
      </c>
      <c r="G12" s="135">
        <v>14</v>
      </c>
      <c r="H12" s="135">
        <v>0</v>
      </c>
      <c r="I12" s="135">
        <v>254</v>
      </c>
      <c r="J12" s="135">
        <v>0</v>
      </c>
      <c r="K12" s="135">
        <v>1381</v>
      </c>
      <c r="L12" s="135"/>
      <c r="M12" s="135">
        <f t="shared" si="0"/>
        <v>1649</v>
      </c>
      <c r="N12" s="135">
        <v>1649</v>
      </c>
      <c r="O12" s="136">
        <f t="shared" si="1"/>
        <v>0</v>
      </c>
      <c r="P12" s="133"/>
    </row>
    <row r="13" spans="1:16" ht="18" x14ac:dyDescent="0.35">
      <c r="A13" s="133">
        <v>5</v>
      </c>
      <c r="B13" s="134">
        <v>136</v>
      </c>
      <c r="C13" s="134" t="s">
        <v>325</v>
      </c>
      <c r="D13" s="134" t="s">
        <v>326</v>
      </c>
      <c r="E13" s="134" t="s">
        <v>327</v>
      </c>
      <c r="F13" s="134" t="s">
        <v>328</v>
      </c>
      <c r="G13" s="135">
        <v>1215</v>
      </c>
      <c r="H13" s="135">
        <v>405</v>
      </c>
      <c r="I13" s="135">
        <v>0</v>
      </c>
      <c r="J13" s="135">
        <v>0</v>
      </c>
      <c r="K13" s="135">
        <v>0</v>
      </c>
      <c r="L13" s="135"/>
      <c r="M13" s="135">
        <f t="shared" si="0"/>
        <v>1620</v>
      </c>
      <c r="N13" s="135">
        <v>1620</v>
      </c>
      <c r="O13" s="136">
        <f t="shared" si="1"/>
        <v>0</v>
      </c>
      <c r="P13" s="133"/>
    </row>
    <row r="14" spans="1:16" ht="18" x14ac:dyDescent="0.35">
      <c r="A14" s="133">
        <v>6</v>
      </c>
      <c r="B14" s="134">
        <v>164</v>
      </c>
      <c r="C14" s="134" t="s">
        <v>325</v>
      </c>
      <c r="D14" s="134" t="s">
        <v>329</v>
      </c>
      <c r="E14" s="134" t="s">
        <v>330</v>
      </c>
      <c r="F14" s="134" t="s">
        <v>331</v>
      </c>
      <c r="G14" s="135">
        <v>0</v>
      </c>
      <c r="H14" s="135">
        <v>0</v>
      </c>
      <c r="I14" s="135">
        <v>187</v>
      </c>
      <c r="J14" s="135">
        <v>0</v>
      </c>
      <c r="K14" s="135">
        <v>1401</v>
      </c>
      <c r="L14" s="135">
        <v>763</v>
      </c>
      <c r="M14" s="135">
        <f t="shared" si="0"/>
        <v>2351</v>
      </c>
      <c r="N14" s="135">
        <v>2351</v>
      </c>
      <c r="O14" s="136">
        <f t="shared" si="1"/>
        <v>0</v>
      </c>
      <c r="P14" s="133"/>
    </row>
    <row r="15" spans="1:16" ht="18" x14ac:dyDescent="0.35">
      <c r="A15" s="133">
        <v>7</v>
      </c>
      <c r="B15" s="134">
        <v>102</v>
      </c>
      <c r="C15" s="134" t="s">
        <v>325</v>
      </c>
      <c r="D15" s="134" t="s">
        <v>332</v>
      </c>
      <c r="E15" s="134" t="s">
        <v>333</v>
      </c>
      <c r="F15" s="134" t="s">
        <v>334</v>
      </c>
      <c r="G15" s="135">
        <v>0</v>
      </c>
      <c r="H15" s="135">
        <v>0</v>
      </c>
      <c r="I15" s="135">
        <v>0</v>
      </c>
      <c r="J15" s="135">
        <v>0</v>
      </c>
      <c r="K15" s="135">
        <v>0</v>
      </c>
      <c r="L15" s="135">
        <v>641</v>
      </c>
      <c r="M15" s="135">
        <f t="shared" si="0"/>
        <v>641</v>
      </c>
      <c r="N15" s="135">
        <v>641</v>
      </c>
      <c r="O15" s="136">
        <f t="shared" si="1"/>
        <v>0</v>
      </c>
      <c r="P15" s="133"/>
    </row>
    <row r="16" spans="1:16" ht="18" x14ac:dyDescent="0.35">
      <c r="A16" s="133">
        <v>8</v>
      </c>
      <c r="B16" s="134">
        <v>189</v>
      </c>
      <c r="C16" s="134" t="s">
        <v>335</v>
      </c>
      <c r="D16" s="134" t="s">
        <v>336</v>
      </c>
      <c r="E16" s="134" t="s">
        <v>337</v>
      </c>
      <c r="F16" s="134" t="s">
        <v>338</v>
      </c>
      <c r="G16" s="135"/>
      <c r="H16" s="135"/>
      <c r="I16" s="135"/>
      <c r="J16" s="135">
        <v>18</v>
      </c>
      <c r="K16" s="137"/>
      <c r="L16" s="135">
        <v>1056</v>
      </c>
      <c r="M16" s="135">
        <f t="shared" si="0"/>
        <v>1074</v>
      </c>
      <c r="N16" s="135">
        <v>1074</v>
      </c>
      <c r="O16" s="136">
        <f t="shared" si="1"/>
        <v>0</v>
      </c>
      <c r="P16" s="133"/>
    </row>
    <row r="17" spans="1:16" ht="18" x14ac:dyDescent="0.35">
      <c r="A17" s="133">
        <v>9</v>
      </c>
      <c r="B17" s="134">
        <v>198</v>
      </c>
      <c r="C17" s="134" t="s">
        <v>335</v>
      </c>
      <c r="D17" s="134" t="s">
        <v>339</v>
      </c>
      <c r="E17" s="134" t="s">
        <v>340</v>
      </c>
      <c r="F17" s="134" t="s">
        <v>341</v>
      </c>
      <c r="G17" s="137">
        <v>0</v>
      </c>
      <c r="H17" s="137">
        <v>1732</v>
      </c>
      <c r="I17" s="137">
        <v>350</v>
      </c>
      <c r="J17" s="137">
        <v>340</v>
      </c>
      <c r="K17" s="137">
        <v>0</v>
      </c>
      <c r="L17" s="137">
        <v>840</v>
      </c>
      <c r="M17" s="135">
        <f t="shared" si="0"/>
        <v>3262</v>
      </c>
      <c r="N17" s="135">
        <v>3262</v>
      </c>
      <c r="O17" s="136">
        <f>N17-M17</f>
        <v>0</v>
      </c>
      <c r="P17" s="133"/>
    </row>
    <row r="18" spans="1:16" ht="18" x14ac:dyDescent="0.35">
      <c r="A18" s="133">
        <v>10</v>
      </c>
      <c r="B18" s="134">
        <v>201</v>
      </c>
      <c r="C18" s="134" t="s">
        <v>335</v>
      </c>
      <c r="D18" s="134" t="s">
        <v>342</v>
      </c>
      <c r="E18" s="134" t="s">
        <v>343</v>
      </c>
      <c r="F18" s="134" t="s">
        <v>344</v>
      </c>
      <c r="G18" s="138">
        <v>0</v>
      </c>
      <c r="H18" s="135">
        <v>0</v>
      </c>
      <c r="I18" s="135">
        <v>0</v>
      </c>
      <c r="J18" s="135">
        <v>754</v>
      </c>
      <c r="K18" s="135">
        <f>179+18</f>
        <v>197</v>
      </c>
      <c r="L18" s="135"/>
      <c r="M18" s="135">
        <f t="shared" si="0"/>
        <v>951</v>
      </c>
      <c r="N18" s="135">
        <v>951</v>
      </c>
      <c r="O18" s="136">
        <f>N18-M18</f>
        <v>0</v>
      </c>
      <c r="P18" s="133"/>
    </row>
  </sheetData>
  <mergeCells count="1">
    <mergeCell ref="A7:P7"/>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B050"/>
  </sheetPr>
  <dimension ref="A1:M41"/>
  <sheetViews>
    <sheetView topLeftCell="B25" zoomScale="85" zoomScaleNormal="85" zoomScaleSheetLayoutView="81" workbookViewId="0">
      <selection activeCell="L11" sqref="L11"/>
    </sheetView>
  </sheetViews>
  <sheetFormatPr defaultColWidth="8.875" defaultRowHeight="15" x14ac:dyDescent="0.2"/>
  <cols>
    <col min="1" max="1" width="7.625" style="323" customWidth="1"/>
    <col min="2" max="2" width="22.125" style="323" customWidth="1"/>
    <col min="3" max="3" width="25" style="323" customWidth="1"/>
    <col min="4" max="4" width="6.5" style="323" customWidth="1"/>
    <col min="5" max="5" width="13.625" style="323" customWidth="1"/>
    <col min="6" max="6" width="13.5" style="323" customWidth="1"/>
    <col min="7" max="7" width="9.5" style="323" bestFit="1" customWidth="1"/>
    <col min="8" max="8" width="11.375" style="323" customWidth="1"/>
    <col min="9" max="9" width="9.5" style="323" bestFit="1" customWidth="1"/>
    <col min="10" max="10" width="9.125" style="323" bestFit="1" customWidth="1"/>
    <col min="11" max="11" width="10.875" style="323" bestFit="1" customWidth="1"/>
    <col min="12" max="12" width="29.625" style="323" customWidth="1"/>
    <col min="13" max="13" width="20.875" style="323" customWidth="1"/>
    <col min="14" max="16384" width="8.875" style="323"/>
  </cols>
  <sheetData>
    <row r="1" spans="1:13" x14ac:dyDescent="0.2">
      <c r="A1" s="333" t="s">
        <v>363</v>
      </c>
      <c r="B1" s="322"/>
      <c r="C1" s="361"/>
      <c r="D1" s="362"/>
      <c r="E1" s="362"/>
      <c r="F1" s="362"/>
      <c r="G1" s="362"/>
      <c r="H1" s="362"/>
      <c r="I1" s="362"/>
      <c r="J1" s="362"/>
      <c r="K1" s="362"/>
      <c r="L1" s="362"/>
      <c r="M1" s="362"/>
    </row>
    <row r="2" spans="1:13" x14ac:dyDescent="0.2">
      <c r="A2" s="443" t="s">
        <v>1</v>
      </c>
      <c r="B2" s="444"/>
      <c r="C2" s="363" t="s">
        <v>364</v>
      </c>
      <c r="D2" s="362"/>
      <c r="E2" s="362"/>
      <c r="F2" s="362"/>
      <c r="G2" s="362"/>
      <c r="H2" s="362"/>
      <c r="I2" s="362"/>
      <c r="J2" s="362"/>
      <c r="K2" s="362"/>
      <c r="L2" s="362"/>
      <c r="M2" s="362"/>
    </row>
    <row r="3" spans="1:13" x14ac:dyDescent="0.2">
      <c r="A3" s="443" t="s">
        <v>2</v>
      </c>
      <c r="B3" s="444"/>
      <c r="C3" s="363" t="s">
        <v>365</v>
      </c>
      <c r="D3" s="362"/>
      <c r="E3" s="362"/>
      <c r="F3" s="362"/>
      <c r="G3" s="362"/>
      <c r="H3" s="362"/>
      <c r="I3" s="362"/>
      <c r="J3" s="362"/>
      <c r="K3" s="362"/>
      <c r="L3" s="362"/>
      <c r="M3" s="362"/>
    </row>
    <row r="4" spans="1:13" x14ac:dyDescent="0.2">
      <c r="A4" s="443" t="s">
        <v>0</v>
      </c>
      <c r="B4" s="444"/>
      <c r="C4" s="364">
        <v>44384</v>
      </c>
      <c r="D4" s="362"/>
      <c r="E4" s="362"/>
      <c r="F4" s="362"/>
      <c r="G4" s="362"/>
      <c r="H4" s="362"/>
      <c r="I4" s="362"/>
      <c r="J4" s="362"/>
      <c r="K4" s="362"/>
      <c r="L4" s="362"/>
      <c r="M4" s="362"/>
    </row>
    <row r="5" spans="1:13" x14ac:dyDescent="0.2">
      <c r="A5" s="443" t="s">
        <v>3</v>
      </c>
      <c r="B5" s="444"/>
      <c r="C5" s="363" t="s">
        <v>561</v>
      </c>
      <c r="D5" s="362"/>
      <c r="E5" s="362"/>
      <c r="F5" s="362"/>
      <c r="G5" s="362"/>
      <c r="H5" s="362"/>
      <c r="I5" s="362"/>
      <c r="J5" s="362"/>
      <c r="K5" s="362"/>
      <c r="L5" s="362"/>
      <c r="M5" s="362"/>
    </row>
    <row r="6" spans="1:13" x14ac:dyDescent="0.2">
      <c r="A6" s="443" t="s">
        <v>4</v>
      </c>
      <c r="B6" s="444"/>
      <c r="C6" s="363" t="s">
        <v>290</v>
      </c>
      <c r="D6" s="362"/>
      <c r="E6" s="362"/>
      <c r="F6" s="362"/>
      <c r="G6" s="362"/>
      <c r="H6" s="362"/>
      <c r="I6" s="362"/>
      <c r="J6" s="362"/>
      <c r="K6" s="362"/>
      <c r="L6" s="362"/>
      <c r="M6" s="362"/>
    </row>
    <row r="7" spans="1:13" x14ac:dyDescent="0.25">
      <c r="A7" s="246" t="s">
        <v>5</v>
      </c>
      <c r="B7" s="246"/>
      <c r="C7" s="247"/>
      <c r="D7" s="247"/>
      <c r="E7" s="247"/>
      <c r="F7" s="246"/>
      <c r="G7" s="248"/>
      <c r="H7" s="248"/>
      <c r="I7" s="248"/>
      <c r="J7" s="248"/>
      <c r="K7" s="218"/>
      <c r="L7" s="249"/>
      <c r="M7" s="250"/>
    </row>
    <row r="8" spans="1:13" ht="60" x14ac:dyDescent="0.2">
      <c r="A8" s="235" t="s">
        <v>6</v>
      </c>
      <c r="B8" s="236" t="s">
        <v>291</v>
      </c>
      <c r="C8" s="236" t="s">
        <v>292</v>
      </c>
      <c r="D8" s="236" t="s">
        <v>275</v>
      </c>
      <c r="E8" s="236" t="s">
        <v>562</v>
      </c>
      <c r="F8" s="236" t="s">
        <v>563</v>
      </c>
      <c r="G8" s="237" t="s">
        <v>53</v>
      </c>
      <c r="H8" s="237" t="s">
        <v>272</v>
      </c>
      <c r="I8" s="237" t="s">
        <v>276</v>
      </c>
      <c r="J8" s="237" t="s">
        <v>277</v>
      </c>
      <c r="K8" s="236" t="s">
        <v>15</v>
      </c>
      <c r="L8" s="242" t="s">
        <v>17</v>
      </c>
      <c r="M8" s="332" t="s">
        <v>285</v>
      </c>
    </row>
    <row r="9" spans="1:13" x14ac:dyDescent="0.2">
      <c r="A9" s="324">
        <v>1</v>
      </c>
      <c r="B9" s="331" t="s">
        <v>564</v>
      </c>
      <c r="C9" s="331" t="s">
        <v>565</v>
      </c>
      <c r="D9" s="326" t="s">
        <v>287</v>
      </c>
      <c r="E9" s="326">
        <v>211</v>
      </c>
      <c r="F9" s="327">
        <v>211</v>
      </c>
      <c r="G9" s="327">
        <f>F9-E9</f>
        <v>0</v>
      </c>
      <c r="H9" s="327">
        <f>F9-E9</f>
        <v>0</v>
      </c>
      <c r="I9" s="327">
        <f>F9-E9</f>
        <v>0</v>
      </c>
      <c r="J9" s="328">
        <f>H9-I9</f>
        <v>0</v>
      </c>
      <c r="K9" s="324" t="s">
        <v>54</v>
      </c>
      <c r="L9" s="334"/>
      <c r="M9" s="324"/>
    </row>
    <row r="10" spans="1:13" x14ac:dyDescent="0.2">
      <c r="A10" s="263">
        <v>2</v>
      </c>
      <c r="B10" s="331" t="s">
        <v>566</v>
      </c>
      <c r="C10" s="331" t="s">
        <v>567</v>
      </c>
      <c r="D10" s="326" t="s">
        <v>287</v>
      </c>
      <c r="E10" s="326">
        <v>1</v>
      </c>
      <c r="F10" s="327">
        <v>1</v>
      </c>
      <c r="G10" s="327">
        <f t="shared" ref="G10:G34" si="0">F10-E10</f>
        <v>0</v>
      </c>
      <c r="H10" s="327">
        <f>F10-E10</f>
        <v>0</v>
      </c>
      <c r="I10" s="327">
        <f>F10-E10</f>
        <v>0</v>
      </c>
      <c r="J10" s="328">
        <f t="shared" ref="J10:J34" si="1">H10-I10</f>
        <v>0</v>
      </c>
      <c r="K10" s="324" t="s">
        <v>54</v>
      </c>
      <c r="L10" s="334"/>
      <c r="M10" s="329"/>
    </row>
    <row r="11" spans="1:13" ht="56.25" customHeight="1" x14ac:dyDescent="0.2">
      <c r="A11" s="324">
        <v>3</v>
      </c>
      <c r="B11" s="331" t="s">
        <v>568</v>
      </c>
      <c r="C11" s="331" t="s">
        <v>569</v>
      </c>
      <c r="D11" s="326" t="s">
        <v>287</v>
      </c>
      <c r="E11" s="326">
        <v>23</v>
      </c>
      <c r="F11" s="327">
        <v>0</v>
      </c>
      <c r="G11" s="327">
        <f t="shared" si="0"/>
        <v>-23</v>
      </c>
      <c r="H11" s="327">
        <f t="shared" ref="H11:H34" si="2">F11-E11</f>
        <v>-23</v>
      </c>
      <c r="I11" s="382">
        <f t="shared" ref="I11:I34" si="3">F11-E11</f>
        <v>-23</v>
      </c>
      <c r="J11" s="328">
        <f t="shared" si="1"/>
        <v>0</v>
      </c>
      <c r="K11" s="324" t="s">
        <v>54</v>
      </c>
      <c r="L11" s="334" t="s">
        <v>426</v>
      </c>
      <c r="M11" s="325"/>
    </row>
    <row r="12" spans="1:13" ht="51" customHeight="1" x14ac:dyDescent="0.2">
      <c r="A12" s="263">
        <v>4</v>
      </c>
      <c r="B12" s="331" t="s">
        <v>570</v>
      </c>
      <c r="C12" s="331" t="s">
        <v>571</v>
      </c>
      <c r="D12" s="326" t="s">
        <v>572</v>
      </c>
      <c r="E12" s="326">
        <v>104</v>
      </c>
      <c r="F12" s="327">
        <v>104</v>
      </c>
      <c r="G12" s="327">
        <f t="shared" si="0"/>
        <v>0</v>
      </c>
      <c r="H12" s="327">
        <f t="shared" si="2"/>
        <v>0</v>
      </c>
      <c r="I12" s="327">
        <f t="shared" si="3"/>
        <v>0</v>
      </c>
      <c r="J12" s="328">
        <f t="shared" si="1"/>
        <v>0</v>
      </c>
      <c r="K12" s="324" t="s">
        <v>54</v>
      </c>
      <c r="L12" s="334"/>
      <c r="M12" s="324"/>
    </row>
    <row r="13" spans="1:13" ht="52.5" customHeight="1" x14ac:dyDescent="0.2">
      <c r="A13" s="324">
        <v>5</v>
      </c>
      <c r="B13" s="331" t="s">
        <v>573</v>
      </c>
      <c r="C13" s="331" t="s">
        <v>574</v>
      </c>
      <c r="D13" s="326" t="s">
        <v>287</v>
      </c>
      <c r="E13" s="326">
        <v>38</v>
      </c>
      <c r="F13" s="327">
        <v>38</v>
      </c>
      <c r="G13" s="327">
        <f t="shared" si="0"/>
        <v>0</v>
      </c>
      <c r="H13" s="327">
        <f t="shared" si="2"/>
        <v>0</v>
      </c>
      <c r="I13" s="327">
        <f t="shared" si="3"/>
        <v>0</v>
      </c>
      <c r="J13" s="328">
        <f t="shared" si="1"/>
        <v>0</v>
      </c>
      <c r="K13" s="324" t="s">
        <v>54</v>
      </c>
      <c r="L13" s="334"/>
      <c r="M13" s="324"/>
    </row>
    <row r="14" spans="1:13" ht="48.75" customHeight="1" x14ac:dyDescent="0.2">
      <c r="A14" s="263">
        <v>6</v>
      </c>
      <c r="B14" s="331" t="s">
        <v>575</v>
      </c>
      <c r="C14" s="331" t="s">
        <v>576</v>
      </c>
      <c r="D14" s="326" t="s">
        <v>287</v>
      </c>
      <c r="E14" s="326">
        <v>288</v>
      </c>
      <c r="F14" s="327">
        <v>288</v>
      </c>
      <c r="G14" s="327">
        <f t="shared" si="0"/>
        <v>0</v>
      </c>
      <c r="H14" s="327">
        <f t="shared" si="2"/>
        <v>0</v>
      </c>
      <c r="I14" s="327">
        <f t="shared" si="3"/>
        <v>0</v>
      </c>
      <c r="J14" s="328">
        <f t="shared" si="1"/>
        <v>0</v>
      </c>
      <c r="K14" s="324" t="s">
        <v>54</v>
      </c>
      <c r="L14" s="334"/>
      <c r="M14" s="324"/>
    </row>
    <row r="15" spans="1:13" x14ac:dyDescent="0.2">
      <c r="A15" s="324">
        <v>7</v>
      </c>
      <c r="B15" s="331" t="s">
        <v>577</v>
      </c>
      <c r="C15" s="331" t="s">
        <v>577</v>
      </c>
      <c r="D15" s="326" t="s">
        <v>287</v>
      </c>
      <c r="E15" s="326">
        <v>4</v>
      </c>
      <c r="F15" s="327">
        <v>4</v>
      </c>
      <c r="G15" s="327">
        <f t="shared" si="0"/>
        <v>0</v>
      </c>
      <c r="H15" s="327">
        <f t="shared" si="2"/>
        <v>0</v>
      </c>
      <c r="I15" s="327">
        <f t="shared" si="3"/>
        <v>0</v>
      </c>
      <c r="J15" s="328">
        <f t="shared" si="1"/>
        <v>0</v>
      </c>
      <c r="K15" s="324" t="s">
        <v>54</v>
      </c>
      <c r="L15" s="334"/>
      <c r="M15" s="324"/>
    </row>
    <row r="16" spans="1:13" ht="30" x14ac:dyDescent="0.2">
      <c r="A16" s="263">
        <v>8</v>
      </c>
      <c r="B16" s="331" t="s">
        <v>578</v>
      </c>
      <c r="C16" s="331" t="s">
        <v>579</v>
      </c>
      <c r="D16" s="326" t="s">
        <v>580</v>
      </c>
      <c r="E16" s="326">
        <v>167</v>
      </c>
      <c r="F16" s="327">
        <v>167</v>
      </c>
      <c r="G16" s="327">
        <f t="shared" si="0"/>
        <v>0</v>
      </c>
      <c r="H16" s="327">
        <f t="shared" si="2"/>
        <v>0</v>
      </c>
      <c r="I16" s="327">
        <f t="shared" si="3"/>
        <v>0</v>
      </c>
      <c r="J16" s="328">
        <f t="shared" si="1"/>
        <v>0</v>
      </c>
      <c r="K16" s="324" t="s">
        <v>54</v>
      </c>
      <c r="L16" s="334"/>
      <c r="M16" s="324"/>
    </row>
    <row r="17" spans="1:13" ht="74.25" customHeight="1" x14ac:dyDescent="0.2">
      <c r="A17" s="324">
        <v>9</v>
      </c>
      <c r="B17" s="331" t="s">
        <v>581</v>
      </c>
      <c r="C17" s="331" t="s">
        <v>582</v>
      </c>
      <c r="D17" s="326" t="s">
        <v>293</v>
      </c>
      <c r="E17" s="326">
        <v>177</v>
      </c>
      <c r="F17" s="327">
        <v>173</v>
      </c>
      <c r="G17" s="327">
        <f t="shared" si="0"/>
        <v>-4</v>
      </c>
      <c r="H17" s="327">
        <f t="shared" si="2"/>
        <v>-4</v>
      </c>
      <c r="I17" s="327">
        <f t="shared" si="3"/>
        <v>-4</v>
      </c>
      <c r="J17" s="328">
        <f t="shared" si="1"/>
        <v>0</v>
      </c>
      <c r="K17" s="324" t="s">
        <v>54</v>
      </c>
      <c r="L17" s="334" t="s">
        <v>426</v>
      </c>
      <c r="M17" s="324"/>
    </row>
    <row r="18" spans="1:13" ht="45" x14ac:dyDescent="0.2">
      <c r="A18" s="263">
        <v>10</v>
      </c>
      <c r="B18" s="331" t="s">
        <v>583</v>
      </c>
      <c r="C18" s="331" t="s">
        <v>584</v>
      </c>
      <c r="D18" s="326" t="s">
        <v>287</v>
      </c>
      <c r="E18" s="326">
        <v>113</v>
      </c>
      <c r="F18" s="327">
        <v>113</v>
      </c>
      <c r="G18" s="327">
        <f t="shared" si="0"/>
        <v>0</v>
      </c>
      <c r="H18" s="327">
        <f t="shared" si="2"/>
        <v>0</v>
      </c>
      <c r="I18" s="327">
        <f t="shared" si="3"/>
        <v>0</v>
      </c>
      <c r="J18" s="328">
        <f t="shared" si="1"/>
        <v>0</v>
      </c>
      <c r="K18" s="324" t="s">
        <v>54</v>
      </c>
      <c r="L18" s="334"/>
      <c r="M18" s="324"/>
    </row>
    <row r="19" spans="1:13" ht="45" x14ac:dyDescent="0.2">
      <c r="A19" s="324">
        <v>11</v>
      </c>
      <c r="B19" s="331" t="s">
        <v>585</v>
      </c>
      <c r="C19" s="331" t="s">
        <v>586</v>
      </c>
      <c r="D19" s="326" t="s">
        <v>287</v>
      </c>
      <c r="E19" s="326">
        <v>7</v>
      </c>
      <c r="F19" s="327">
        <v>7</v>
      </c>
      <c r="G19" s="327">
        <f t="shared" si="0"/>
        <v>0</v>
      </c>
      <c r="H19" s="327">
        <f t="shared" si="2"/>
        <v>0</v>
      </c>
      <c r="I19" s="327">
        <f t="shared" si="3"/>
        <v>0</v>
      </c>
      <c r="J19" s="328">
        <f t="shared" si="1"/>
        <v>0</v>
      </c>
      <c r="K19" s="324" t="s">
        <v>54</v>
      </c>
      <c r="L19" s="334"/>
      <c r="M19" s="324"/>
    </row>
    <row r="20" spans="1:13" ht="45" x14ac:dyDescent="0.2">
      <c r="A20" s="263">
        <v>12</v>
      </c>
      <c r="B20" s="331" t="s">
        <v>587</v>
      </c>
      <c r="C20" s="331" t="s">
        <v>588</v>
      </c>
      <c r="D20" s="326" t="s">
        <v>287</v>
      </c>
      <c r="E20" s="326">
        <v>200</v>
      </c>
      <c r="F20" s="327">
        <v>200</v>
      </c>
      <c r="G20" s="327">
        <f t="shared" si="0"/>
        <v>0</v>
      </c>
      <c r="H20" s="327">
        <f t="shared" si="2"/>
        <v>0</v>
      </c>
      <c r="I20" s="327">
        <f t="shared" si="3"/>
        <v>0</v>
      </c>
      <c r="J20" s="328">
        <f t="shared" si="1"/>
        <v>0</v>
      </c>
      <c r="K20" s="324" t="s">
        <v>54</v>
      </c>
      <c r="L20" s="334"/>
      <c r="M20" s="324"/>
    </row>
    <row r="21" spans="1:13" ht="30" x14ac:dyDescent="0.2">
      <c r="A21" s="324">
        <v>13</v>
      </c>
      <c r="B21" s="331" t="s">
        <v>589</v>
      </c>
      <c r="C21" s="331" t="s">
        <v>590</v>
      </c>
      <c r="D21" s="326" t="s">
        <v>287</v>
      </c>
      <c r="E21" s="326">
        <v>2</v>
      </c>
      <c r="F21" s="327">
        <v>2</v>
      </c>
      <c r="G21" s="327">
        <f t="shared" si="0"/>
        <v>0</v>
      </c>
      <c r="H21" s="327">
        <f t="shared" si="2"/>
        <v>0</v>
      </c>
      <c r="I21" s="327">
        <f t="shared" si="3"/>
        <v>0</v>
      </c>
      <c r="J21" s="328">
        <f t="shared" si="1"/>
        <v>0</v>
      </c>
      <c r="K21" s="324" t="s">
        <v>54</v>
      </c>
      <c r="L21" s="334"/>
      <c r="M21" s="324"/>
    </row>
    <row r="22" spans="1:13" ht="45" x14ac:dyDescent="0.2">
      <c r="A22" s="263">
        <v>14</v>
      </c>
      <c r="B22" s="331" t="s">
        <v>591</v>
      </c>
      <c r="C22" s="331" t="s">
        <v>592</v>
      </c>
      <c r="D22" s="326" t="s">
        <v>287</v>
      </c>
      <c r="E22" s="326">
        <v>22</v>
      </c>
      <c r="F22" s="327">
        <v>22</v>
      </c>
      <c r="G22" s="327">
        <f t="shared" si="0"/>
        <v>0</v>
      </c>
      <c r="H22" s="327">
        <f t="shared" si="2"/>
        <v>0</v>
      </c>
      <c r="I22" s="327">
        <f t="shared" si="3"/>
        <v>0</v>
      </c>
      <c r="J22" s="328">
        <f t="shared" si="1"/>
        <v>0</v>
      </c>
      <c r="K22" s="324" t="s">
        <v>54</v>
      </c>
      <c r="L22" s="334"/>
      <c r="M22" s="324"/>
    </row>
    <row r="23" spans="1:13" ht="54.75" customHeight="1" x14ac:dyDescent="0.2">
      <c r="A23" s="324">
        <v>15</v>
      </c>
      <c r="B23" s="331" t="s">
        <v>593</v>
      </c>
      <c r="C23" s="331" t="s">
        <v>594</v>
      </c>
      <c r="D23" s="326" t="s">
        <v>287</v>
      </c>
      <c r="E23" s="326">
        <v>500</v>
      </c>
      <c r="F23" s="327">
        <v>0</v>
      </c>
      <c r="G23" s="327">
        <f t="shared" si="0"/>
        <v>-500</v>
      </c>
      <c r="H23" s="327">
        <f t="shared" si="2"/>
        <v>-500</v>
      </c>
      <c r="I23" s="382">
        <f t="shared" si="3"/>
        <v>-500</v>
      </c>
      <c r="J23" s="328">
        <f t="shared" si="1"/>
        <v>0</v>
      </c>
      <c r="K23" s="324" t="s">
        <v>54</v>
      </c>
      <c r="L23" s="334" t="s">
        <v>426</v>
      </c>
      <c r="M23" s="324"/>
    </row>
    <row r="24" spans="1:13" x14ac:dyDescent="0.2">
      <c r="A24" s="263">
        <v>16</v>
      </c>
      <c r="B24" s="331" t="s">
        <v>595</v>
      </c>
      <c r="C24" s="331" t="s">
        <v>596</v>
      </c>
      <c r="D24" s="326" t="s">
        <v>287</v>
      </c>
      <c r="E24" s="326">
        <v>3</v>
      </c>
      <c r="F24" s="327">
        <v>3</v>
      </c>
      <c r="G24" s="327">
        <f t="shared" si="0"/>
        <v>0</v>
      </c>
      <c r="H24" s="327">
        <f>F24-E24</f>
        <v>0</v>
      </c>
      <c r="I24" s="382">
        <f>F24-E24</f>
        <v>0</v>
      </c>
      <c r="J24" s="328">
        <f t="shared" si="1"/>
        <v>0</v>
      </c>
      <c r="K24" s="324" t="s">
        <v>54</v>
      </c>
      <c r="L24" s="334"/>
      <c r="M24" s="324"/>
    </row>
    <row r="25" spans="1:13" ht="55.5" customHeight="1" x14ac:dyDescent="0.2">
      <c r="A25" s="324">
        <v>17</v>
      </c>
      <c r="B25" s="331" t="s">
        <v>597</v>
      </c>
      <c r="C25" s="331" t="s">
        <v>597</v>
      </c>
      <c r="D25" s="326" t="s">
        <v>287</v>
      </c>
      <c r="E25" s="330">
        <v>40000</v>
      </c>
      <c r="F25" s="327">
        <v>30000</v>
      </c>
      <c r="G25" s="327">
        <f t="shared" si="0"/>
        <v>-10000</v>
      </c>
      <c r="H25" s="327">
        <f t="shared" si="2"/>
        <v>-10000</v>
      </c>
      <c r="I25" s="382">
        <f t="shared" si="3"/>
        <v>-10000</v>
      </c>
      <c r="J25" s="328">
        <f t="shared" si="1"/>
        <v>0</v>
      </c>
      <c r="K25" s="324" t="s">
        <v>54</v>
      </c>
      <c r="L25" s="334" t="s">
        <v>426</v>
      </c>
      <c r="M25" s="324"/>
    </row>
    <row r="26" spans="1:13" s="373" customFormat="1" x14ac:dyDescent="0.2">
      <c r="A26" s="366">
        <v>18</v>
      </c>
      <c r="B26" s="367" t="s">
        <v>598</v>
      </c>
      <c r="C26" s="367" t="s">
        <v>598</v>
      </c>
      <c r="D26" s="368" t="s">
        <v>287</v>
      </c>
      <c r="E26" s="369">
        <v>90000</v>
      </c>
      <c r="F26" s="370">
        <v>87500</v>
      </c>
      <c r="G26" s="370">
        <f t="shared" si="0"/>
        <v>-2500</v>
      </c>
      <c r="H26" s="370">
        <f t="shared" si="2"/>
        <v>-2500</v>
      </c>
      <c r="I26" s="370">
        <f t="shared" si="3"/>
        <v>-2500</v>
      </c>
      <c r="J26" s="371">
        <f t="shared" si="1"/>
        <v>0</v>
      </c>
      <c r="K26" s="368" t="s">
        <v>54</v>
      </c>
      <c r="L26" s="372"/>
      <c r="M26" s="368"/>
    </row>
    <row r="27" spans="1:13" x14ac:dyDescent="0.2">
      <c r="A27" s="324">
        <v>19</v>
      </c>
      <c r="B27" s="331" t="s">
        <v>599</v>
      </c>
      <c r="C27" s="331" t="s">
        <v>599</v>
      </c>
      <c r="D27" s="326" t="s">
        <v>287</v>
      </c>
      <c r="E27" s="330">
        <v>45000</v>
      </c>
      <c r="F27" s="327">
        <v>45000</v>
      </c>
      <c r="G27" s="327">
        <f t="shared" si="0"/>
        <v>0</v>
      </c>
      <c r="H27" s="327">
        <f>F27-E27</f>
        <v>0</v>
      </c>
      <c r="I27" s="327">
        <f>F27-E27</f>
        <v>0</v>
      </c>
      <c r="J27" s="328">
        <f t="shared" si="1"/>
        <v>0</v>
      </c>
      <c r="K27" s="324" t="s">
        <v>54</v>
      </c>
      <c r="L27" s="334"/>
      <c r="M27" s="324"/>
    </row>
    <row r="28" spans="1:13" ht="30" x14ac:dyDescent="0.2">
      <c r="A28" s="263">
        <v>20</v>
      </c>
      <c r="B28" s="331" t="s">
        <v>600</v>
      </c>
      <c r="C28" s="331" t="s">
        <v>601</v>
      </c>
      <c r="D28" s="326" t="s">
        <v>287</v>
      </c>
      <c r="E28" s="330">
        <v>100000</v>
      </c>
      <c r="F28" s="327">
        <v>100000</v>
      </c>
      <c r="G28" s="327">
        <f t="shared" si="0"/>
        <v>0</v>
      </c>
      <c r="H28" s="327">
        <f>F28-E28</f>
        <v>0</v>
      </c>
      <c r="I28" s="327">
        <f>F28-E28</f>
        <v>0</v>
      </c>
      <c r="J28" s="328">
        <f t="shared" si="1"/>
        <v>0</v>
      </c>
      <c r="K28" s="324" t="s">
        <v>54</v>
      </c>
      <c r="L28" s="334"/>
      <c r="M28" s="324"/>
    </row>
    <row r="29" spans="1:13" s="373" customFormat="1" x14ac:dyDescent="0.2">
      <c r="A29" s="368">
        <v>21</v>
      </c>
      <c r="B29" s="367" t="s">
        <v>602</v>
      </c>
      <c r="C29" s="367" t="s">
        <v>603</v>
      </c>
      <c r="D29" s="368" t="s">
        <v>287</v>
      </c>
      <c r="E29" s="368">
        <v>44</v>
      </c>
      <c r="F29" s="370">
        <v>24</v>
      </c>
      <c r="G29" s="370">
        <f t="shared" si="0"/>
        <v>-20</v>
      </c>
      <c r="H29" s="370">
        <f t="shared" si="2"/>
        <v>-20</v>
      </c>
      <c r="I29" s="370">
        <f t="shared" si="3"/>
        <v>-20</v>
      </c>
      <c r="J29" s="371">
        <f t="shared" si="1"/>
        <v>0</v>
      </c>
      <c r="K29" s="368" t="s">
        <v>54</v>
      </c>
      <c r="L29" s="372"/>
      <c r="M29" s="368"/>
    </row>
    <row r="30" spans="1:13" x14ac:dyDescent="0.2">
      <c r="A30" s="263">
        <v>22</v>
      </c>
      <c r="B30" s="331" t="s">
        <v>604</v>
      </c>
      <c r="C30" s="331" t="s">
        <v>605</v>
      </c>
      <c r="D30" s="326" t="s">
        <v>287</v>
      </c>
      <c r="E30" s="326">
        <v>31</v>
      </c>
      <c r="F30" s="327">
        <v>31</v>
      </c>
      <c r="G30" s="327">
        <f t="shared" si="0"/>
        <v>0</v>
      </c>
      <c r="H30" s="327">
        <f t="shared" si="2"/>
        <v>0</v>
      </c>
      <c r="I30" s="327">
        <f t="shared" si="3"/>
        <v>0</v>
      </c>
      <c r="J30" s="328">
        <f t="shared" si="1"/>
        <v>0</v>
      </c>
      <c r="K30" s="324" t="s">
        <v>54</v>
      </c>
      <c r="L30" s="334"/>
      <c r="M30" s="324"/>
    </row>
    <row r="31" spans="1:13" x14ac:dyDescent="0.2">
      <c r="A31" s="324">
        <v>23</v>
      </c>
      <c r="B31" s="331" t="s">
        <v>606</v>
      </c>
      <c r="C31" s="331" t="s">
        <v>607</v>
      </c>
      <c r="D31" s="326" t="s">
        <v>608</v>
      </c>
      <c r="E31" s="326">
        <v>43</v>
      </c>
      <c r="F31" s="327">
        <v>43</v>
      </c>
      <c r="G31" s="327">
        <f t="shared" si="0"/>
        <v>0</v>
      </c>
      <c r="H31" s="327">
        <f t="shared" si="2"/>
        <v>0</v>
      </c>
      <c r="I31" s="327">
        <f t="shared" si="3"/>
        <v>0</v>
      </c>
      <c r="J31" s="328">
        <f t="shared" si="1"/>
        <v>0</v>
      </c>
      <c r="K31" s="324" t="s">
        <v>54</v>
      </c>
      <c r="L31" s="334"/>
      <c r="M31" s="324"/>
    </row>
    <row r="32" spans="1:13" x14ac:dyDescent="0.2">
      <c r="A32" s="263">
        <v>24</v>
      </c>
      <c r="B32" s="331" t="s">
        <v>609</v>
      </c>
      <c r="C32" s="331" t="s">
        <v>609</v>
      </c>
      <c r="D32" s="326" t="s">
        <v>287</v>
      </c>
      <c r="E32" s="326">
        <v>2</v>
      </c>
      <c r="F32" s="327">
        <v>2</v>
      </c>
      <c r="G32" s="327">
        <f t="shared" si="0"/>
        <v>0</v>
      </c>
      <c r="H32" s="327">
        <f t="shared" si="2"/>
        <v>0</v>
      </c>
      <c r="I32" s="327">
        <f t="shared" si="3"/>
        <v>0</v>
      </c>
      <c r="J32" s="328">
        <f t="shared" si="1"/>
        <v>0</v>
      </c>
      <c r="K32" s="324" t="s">
        <v>54</v>
      </c>
      <c r="L32" s="334"/>
      <c r="M32" s="324"/>
    </row>
    <row r="33" spans="1:13" x14ac:dyDescent="0.2">
      <c r="A33" s="324">
        <v>25</v>
      </c>
      <c r="B33" s="331" t="s">
        <v>610</v>
      </c>
      <c r="C33" s="331" t="s">
        <v>610</v>
      </c>
      <c r="D33" s="326" t="s">
        <v>287</v>
      </c>
      <c r="E33" s="326">
        <v>1</v>
      </c>
      <c r="F33" s="327">
        <v>1</v>
      </c>
      <c r="G33" s="327">
        <f t="shared" si="0"/>
        <v>0</v>
      </c>
      <c r="H33" s="327">
        <f t="shared" si="2"/>
        <v>0</v>
      </c>
      <c r="I33" s="327">
        <f t="shared" si="3"/>
        <v>0</v>
      </c>
      <c r="J33" s="328">
        <f t="shared" si="1"/>
        <v>0</v>
      </c>
      <c r="K33" s="324" t="s">
        <v>54</v>
      </c>
      <c r="L33" s="334"/>
      <c r="M33" s="324"/>
    </row>
    <row r="34" spans="1:13" x14ac:dyDescent="0.2">
      <c r="A34" s="263">
        <v>26</v>
      </c>
      <c r="B34" s="331" t="s">
        <v>611</v>
      </c>
      <c r="C34" s="331" t="s">
        <v>611</v>
      </c>
      <c r="D34" s="326" t="s">
        <v>287</v>
      </c>
      <c r="E34" s="326">
        <v>110</v>
      </c>
      <c r="F34" s="327">
        <v>110</v>
      </c>
      <c r="G34" s="327">
        <f t="shared" si="0"/>
        <v>0</v>
      </c>
      <c r="H34" s="327">
        <f t="shared" si="2"/>
        <v>0</v>
      </c>
      <c r="I34" s="327">
        <f t="shared" si="3"/>
        <v>0</v>
      </c>
      <c r="J34" s="328">
        <f t="shared" si="1"/>
        <v>0</v>
      </c>
      <c r="K34" s="324" t="s">
        <v>54</v>
      </c>
      <c r="L34" s="334"/>
      <c r="M34" s="324"/>
    </row>
    <row r="35" spans="1:13" s="244" customFormat="1" x14ac:dyDescent="0.25">
      <c r="A35" s="361"/>
      <c r="B35" s="225"/>
      <c r="C35" s="225"/>
      <c r="D35" s="225"/>
      <c r="E35" s="225"/>
      <c r="F35" s="225"/>
      <c r="G35" s="225"/>
      <c r="H35" s="225"/>
      <c r="I35" s="318"/>
      <c r="J35" s="318"/>
      <c r="K35" s="318"/>
      <c r="L35" s="318"/>
      <c r="M35" s="225"/>
    </row>
    <row r="36" spans="1:13" s="244" customFormat="1" x14ac:dyDescent="0.25">
      <c r="A36" s="361"/>
      <c r="B36" s="225"/>
      <c r="C36" s="225"/>
      <c r="D36" s="225"/>
      <c r="E36" s="225"/>
      <c r="F36" s="225"/>
      <c r="G36" s="225"/>
      <c r="H36" s="225"/>
      <c r="I36" s="318"/>
      <c r="J36" s="318"/>
      <c r="K36" s="318"/>
      <c r="L36" s="318"/>
      <c r="M36" s="225"/>
    </row>
    <row r="37" spans="1:13" s="244" customFormat="1" x14ac:dyDescent="0.25">
      <c r="A37" s="361"/>
      <c r="B37" s="225"/>
      <c r="C37" s="225"/>
      <c r="D37" s="225"/>
      <c r="E37" s="225"/>
      <c r="F37" s="225"/>
      <c r="G37" s="225"/>
      <c r="H37" s="225"/>
      <c r="I37" s="318"/>
      <c r="J37" s="318"/>
      <c r="K37" s="318"/>
      <c r="L37" s="374"/>
      <c r="M37" s="225"/>
    </row>
    <row r="38" spans="1:13" s="244" customFormat="1" x14ac:dyDescent="0.25">
      <c r="A38" s="361"/>
      <c r="B38" s="224"/>
      <c r="C38" s="225"/>
      <c r="D38" s="225"/>
      <c r="E38" s="225"/>
      <c r="F38" s="225"/>
      <c r="G38" s="225"/>
      <c r="H38" s="225"/>
      <c r="I38" s="375"/>
      <c r="J38" s="375"/>
      <c r="K38" s="318"/>
      <c r="L38" s="374"/>
      <c r="M38" s="376"/>
    </row>
    <row r="39" spans="1:13" s="244" customFormat="1" x14ac:dyDescent="0.25">
      <c r="A39" s="361"/>
      <c r="B39" s="377" t="s">
        <v>616</v>
      </c>
      <c r="C39" s="225"/>
      <c r="D39" s="225"/>
      <c r="E39" s="377" t="s">
        <v>621</v>
      </c>
      <c r="F39" s="225"/>
      <c r="G39" s="225"/>
      <c r="H39" s="225"/>
      <c r="I39" s="378" t="s">
        <v>618</v>
      </c>
      <c r="J39" s="318"/>
      <c r="K39" s="318"/>
      <c r="L39" s="374"/>
      <c r="M39" s="379" t="s">
        <v>424</v>
      </c>
    </row>
    <row r="40" spans="1:13" s="244" customFormat="1" x14ac:dyDescent="0.25">
      <c r="A40" s="361"/>
      <c r="B40" s="224" t="s">
        <v>617</v>
      </c>
      <c r="C40" s="225"/>
      <c r="D40" s="225"/>
      <c r="E40" s="380" t="s">
        <v>617</v>
      </c>
      <c r="F40" s="225"/>
      <c r="G40" s="225"/>
      <c r="H40" s="225"/>
      <c r="I40" s="380" t="s">
        <v>623</v>
      </c>
      <c r="J40" s="318"/>
      <c r="K40" s="318"/>
      <c r="L40" s="374"/>
      <c r="M40" s="374" t="s">
        <v>619</v>
      </c>
    </row>
    <row r="41" spans="1:13" s="244" customFormat="1" x14ac:dyDescent="0.25">
      <c r="A41" s="361"/>
      <c r="B41" s="224" t="s">
        <v>622</v>
      </c>
      <c r="C41" s="225"/>
      <c r="D41" s="225"/>
      <c r="E41" s="380" t="s">
        <v>622</v>
      </c>
      <c r="F41" s="225"/>
      <c r="G41" s="225"/>
      <c r="H41" s="225"/>
      <c r="I41" s="380" t="s">
        <v>622</v>
      </c>
      <c r="J41" s="318"/>
      <c r="K41" s="318"/>
      <c r="L41" s="374"/>
      <c r="M41" s="374" t="s">
        <v>620</v>
      </c>
    </row>
  </sheetData>
  <mergeCells count="5">
    <mergeCell ref="A2:B2"/>
    <mergeCell ref="A3:B3"/>
    <mergeCell ref="A4:B4"/>
    <mergeCell ref="A5:B5"/>
    <mergeCell ref="A6:B6"/>
  </mergeCells>
  <printOptions gridLines="1"/>
  <pageMargins left="0.39370078740157499" right="0.39370078740157499" top="0.39370078740157499" bottom="0.39370078740157499" header="0.511811023622047" footer="0.511811023622047"/>
  <pageSetup paperSize="9" scale="73" orientation="landscape" r:id="rId1"/>
  <headerFooter alignWithMargins="0"/>
  <drawing r:id="rId2"/>
  <legacyDrawing r:id="rId3"/>
  <oleObjects>
    <mc:AlternateContent xmlns:mc="http://schemas.openxmlformats.org/markup-compatibility/2006">
      <mc:Choice Requires="x14">
        <oleObject progId="Packager Shell Object" dvAspect="DVASPECT_ICON" shapeId="1025" r:id="rId4">
          <objectPr defaultSize="0" r:id="rId5">
            <anchor moveWithCells="1">
              <from>
                <xdr:col>12</xdr:col>
                <xdr:colOff>361950</xdr:colOff>
                <xdr:row>10</xdr:row>
                <xdr:rowOff>104775</xdr:rowOff>
              </from>
              <to>
                <xdr:col>12</xdr:col>
                <xdr:colOff>952500</xdr:colOff>
                <xdr:row>10</xdr:row>
                <xdr:rowOff>619125</xdr:rowOff>
              </to>
            </anchor>
          </objectPr>
        </oleObject>
      </mc:Choice>
      <mc:Fallback>
        <oleObject progId="Packager Shell Object" dvAspect="DVASPECT_ICON" shapeId="1025" r:id="rId4"/>
      </mc:Fallback>
    </mc:AlternateContent>
    <mc:AlternateContent xmlns:mc="http://schemas.openxmlformats.org/markup-compatibility/2006">
      <mc:Choice Requires="x14">
        <oleObject progId="Packager Shell Object" dvAspect="DVASPECT_ICON" shapeId="1026" r:id="rId6">
          <objectPr defaultSize="0" r:id="rId7">
            <anchor moveWithCells="1">
              <from>
                <xdr:col>12</xdr:col>
                <xdr:colOff>419100</xdr:colOff>
                <xdr:row>16</xdr:row>
                <xdr:rowOff>238125</xdr:rowOff>
              </from>
              <to>
                <xdr:col>12</xdr:col>
                <xdr:colOff>1009650</xdr:colOff>
                <xdr:row>16</xdr:row>
                <xdr:rowOff>752475</xdr:rowOff>
              </to>
            </anchor>
          </objectPr>
        </oleObject>
      </mc:Choice>
      <mc:Fallback>
        <oleObject progId="Packager Shell Object" dvAspect="DVASPECT_ICON" shapeId="1026" r:id="rId6"/>
      </mc:Fallback>
    </mc:AlternateContent>
    <mc:AlternateContent xmlns:mc="http://schemas.openxmlformats.org/markup-compatibility/2006">
      <mc:Choice Requires="x14">
        <oleObject progId="Packager Shell Object" dvAspect="DVASPECT_ICON" shapeId="1027" r:id="rId8">
          <objectPr defaultSize="0" r:id="rId9">
            <anchor moveWithCells="1">
              <from>
                <xdr:col>12</xdr:col>
                <xdr:colOff>352425</xdr:colOff>
                <xdr:row>22</xdr:row>
                <xdr:rowOff>85725</xdr:rowOff>
              </from>
              <to>
                <xdr:col>12</xdr:col>
                <xdr:colOff>1019175</xdr:colOff>
                <xdr:row>22</xdr:row>
                <xdr:rowOff>600075</xdr:rowOff>
              </to>
            </anchor>
          </objectPr>
        </oleObject>
      </mc:Choice>
      <mc:Fallback>
        <oleObject progId="Packager Shell Object" dvAspect="DVASPECT_ICON" shapeId="1027" r:id="rId8"/>
      </mc:Fallback>
    </mc:AlternateContent>
    <mc:AlternateContent xmlns:mc="http://schemas.openxmlformats.org/markup-compatibility/2006">
      <mc:Choice Requires="x14">
        <oleObject progId="Packager Shell Object" dvAspect="DVASPECT_ICON" shapeId="1028" r:id="rId10">
          <objectPr defaultSize="0" r:id="rId11">
            <anchor moveWithCells="1">
              <from>
                <xdr:col>12</xdr:col>
                <xdr:colOff>381000</xdr:colOff>
                <xdr:row>24</xdr:row>
                <xdr:rowOff>114300</xdr:rowOff>
              </from>
              <to>
                <xdr:col>12</xdr:col>
                <xdr:colOff>1047750</xdr:colOff>
                <xdr:row>24</xdr:row>
                <xdr:rowOff>628650</xdr:rowOff>
              </to>
            </anchor>
          </objectPr>
        </oleObject>
      </mc:Choice>
      <mc:Fallback>
        <oleObject progId="Packager Shell Object" dvAspect="DVASPECT_ICON" shapeId="1028" r:id="rId10"/>
      </mc:Fallback>
    </mc:AlternateContent>
  </oleObjec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FFFF00"/>
  </sheetPr>
  <dimension ref="A1:N23"/>
  <sheetViews>
    <sheetView showGridLines="0" zoomScale="70" zoomScaleNormal="70" zoomScaleSheetLayoutView="100" workbookViewId="0">
      <pane ySplit="450" activePane="bottomLeft"/>
      <selection activeCell="E1" sqref="E1:E1048576"/>
      <selection pane="bottomLeft" activeCell="N12" sqref="N12"/>
    </sheetView>
  </sheetViews>
  <sheetFormatPr defaultColWidth="9" defaultRowHeight="15" x14ac:dyDescent="0.25"/>
  <cols>
    <col min="1" max="1" width="9" style="215"/>
    <col min="2" max="2" width="14.125" style="215" customWidth="1"/>
    <col min="3" max="3" width="23" style="215" customWidth="1"/>
    <col min="4" max="5" width="12.125" style="215" customWidth="1"/>
    <col min="6" max="6" width="16.5" style="215" bestFit="1" customWidth="1"/>
    <col min="7" max="7" width="14" style="215" bestFit="1" customWidth="1"/>
    <col min="8" max="8" width="15.875" style="215" customWidth="1"/>
    <col min="9" max="9" width="17.375" style="215" customWidth="1"/>
    <col min="10" max="10" width="14" style="215" customWidth="1"/>
    <col min="11" max="11" width="10.125" style="215" customWidth="1"/>
    <col min="12" max="12" width="13.125" style="215" bestFit="1" customWidth="1"/>
    <col min="13" max="13" width="36.375" style="215" bestFit="1" customWidth="1"/>
    <col min="14" max="14" width="13.375" style="254" customWidth="1"/>
    <col min="15" max="16384" width="9" style="254"/>
  </cols>
  <sheetData>
    <row r="1" spans="1:14" s="215" customFormat="1" x14ac:dyDescent="0.25">
      <c r="A1" s="224" t="s">
        <v>360</v>
      </c>
      <c r="B1" s="225"/>
      <c r="C1" s="225"/>
      <c r="D1" s="222"/>
      <c r="E1" s="222"/>
      <c r="F1" s="222"/>
      <c r="G1" s="222"/>
      <c r="H1" s="222"/>
      <c r="I1" s="222"/>
      <c r="J1" s="222"/>
      <c r="K1" s="222"/>
      <c r="L1" s="222"/>
      <c r="M1" s="222"/>
    </row>
    <row r="2" spans="1:14" s="215" customFormat="1" x14ac:dyDescent="0.25">
      <c r="A2" s="432" t="s">
        <v>1</v>
      </c>
      <c r="B2" s="433"/>
      <c r="C2" s="226" t="s">
        <v>364</v>
      </c>
      <c r="D2" s="222"/>
      <c r="E2" s="222"/>
      <c r="F2" s="222"/>
      <c r="G2" s="222"/>
      <c r="H2" s="222"/>
      <c r="I2" s="222"/>
      <c r="J2" s="222"/>
      <c r="K2" s="222"/>
      <c r="L2" s="222"/>
      <c r="M2" s="222"/>
    </row>
    <row r="3" spans="1:14" s="215" customFormat="1" x14ac:dyDescent="0.25">
      <c r="A3" s="432" t="s">
        <v>2</v>
      </c>
      <c r="B3" s="433"/>
      <c r="C3" s="221" t="s">
        <v>365</v>
      </c>
      <c r="D3" s="222"/>
      <c r="E3" s="222"/>
      <c r="F3" s="222"/>
      <c r="G3" s="222"/>
      <c r="H3" s="222"/>
      <c r="I3" s="222"/>
      <c r="J3" s="222"/>
      <c r="K3" s="222"/>
      <c r="L3" s="222"/>
      <c r="M3" s="222"/>
    </row>
    <row r="4" spans="1:14" s="215" customFormat="1" x14ac:dyDescent="0.25">
      <c r="A4" s="432" t="s">
        <v>0</v>
      </c>
      <c r="B4" s="433"/>
      <c r="C4" s="227">
        <v>44384</v>
      </c>
      <c r="D4" s="222"/>
      <c r="E4" s="222"/>
      <c r="F4" s="222"/>
      <c r="G4" s="222"/>
      <c r="H4" s="222"/>
      <c r="I4" s="222"/>
      <c r="J4" s="222"/>
      <c r="K4" s="222"/>
      <c r="L4" s="222"/>
      <c r="M4" s="222"/>
    </row>
    <row r="5" spans="1:14" s="215" customFormat="1" x14ac:dyDescent="0.25">
      <c r="A5" s="432" t="s">
        <v>3</v>
      </c>
      <c r="B5" s="433"/>
      <c r="C5" s="221" t="s">
        <v>435</v>
      </c>
      <c r="D5" s="222"/>
      <c r="E5" s="222"/>
      <c r="F5" s="222"/>
      <c r="G5" s="222"/>
      <c r="H5" s="222"/>
      <c r="I5" s="222"/>
      <c r="J5" s="222"/>
      <c r="K5" s="222"/>
      <c r="L5" s="222"/>
      <c r="M5" s="222"/>
    </row>
    <row r="6" spans="1:14" s="215" customFormat="1" x14ac:dyDescent="0.25">
      <c r="A6" s="432" t="s">
        <v>4</v>
      </c>
      <c r="B6" s="433"/>
      <c r="C6" s="226" t="s">
        <v>65</v>
      </c>
      <c r="D6" s="222"/>
      <c r="E6" s="222"/>
      <c r="F6" s="222"/>
      <c r="G6" s="222"/>
      <c r="H6" s="222"/>
      <c r="I6" s="222"/>
      <c r="J6" s="222"/>
      <c r="K6" s="222"/>
      <c r="L6" s="222"/>
      <c r="M6" s="222"/>
    </row>
    <row r="7" spans="1:14" s="251" customFormat="1" x14ac:dyDescent="0.25">
      <c r="A7" s="246" t="s">
        <v>5</v>
      </c>
      <c r="B7" s="246"/>
      <c r="C7" s="247"/>
      <c r="D7" s="247"/>
      <c r="E7" s="247"/>
      <c r="F7" s="247"/>
      <c r="G7" s="246"/>
      <c r="H7" s="248"/>
      <c r="I7" s="248"/>
      <c r="J7" s="248"/>
      <c r="K7" s="248"/>
      <c r="L7" s="218"/>
      <c r="M7" s="249"/>
    </row>
    <row r="8" spans="1:14" s="252" customFormat="1" ht="53.25" customHeight="1" x14ac:dyDescent="0.25">
      <c r="A8" s="235" t="s">
        <v>6</v>
      </c>
      <c r="B8" s="236" t="s">
        <v>273</v>
      </c>
      <c r="C8" s="236" t="s">
        <v>274</v>
      </c>
      <c r="D8" s="236" t="s">
        <v>275</v>
      </c>
      <c r="E8" s="236" t="s">
        <v>628</v>
      </c>
      <c r="F8" s="236" t="s">
        <v>450</v>
      </c>
      <c r="G8" s="236" t="s">
        <v>451</v>
      </c>
      <c r="H8" s="310" t="s">
        <v>629</v>
      </c>
      <c r="I8" s="311" t="s">
        <v>630</v>
      </c>
      <c r="J8" s="237" t="s">
        <v>276</v>
      </c>
      <c r="K8" s="237" t="s">
        <v>277</v>
      </c>
      <c r="L8" s="236" t="s">
        <v>15</v>
      </c>
      <c r="M8" s="242" t="s">
        <v>17</v>
      </c>
      <c r="N8" s="299" t="s">
        <v>285</v>
      </c>
    </row>
    <row r="9" spans="1:14" x14ac:dyDescent="0.25">
      <c r="A9" s="255">
        <v>1</v>
      </c>
      <c r="B9" s="253" t="s">
        <v>436</v>
      </c>
      <c r="C9" s="253" t="s">
        <v>437</v>
      </c>
      <c r="D9" s="256" t="s">
        <v>289</v>
      </c>
      <c r="E9" s="257">
        <v>63948</v>
      </c>
      <c r="F9" s="257">
        <v>35292</v>
      </c>
      <c r="G9" s="257">
        <v>35292</v>
      </c>
      <c r="H9" s="258">
        <f t="shared" ref="H9:H16" si="0">G9-F9</f>
        <v>0</v>
      </c>
      <c r="I9" s="258">
        <f>G9-E9</f>
        <v>-28656</v>
      </c>
      <c r="J9" s="259">
        <v>-28656</v>
      </c>
      <c r="K9" s="258">
        <f t="shared" ref="K9:K16" si="1">I9-J9</f>
        <v>0</v>
      </c>
      <c r="L9" s="259" t="s">
        <v>54</v>
      </c>
      <c r="M9" s="334" t="s">
        <v>426</v>
      </c>
      <c r="N9" s="427" t="s">
        <v>700</v>
      </c>
    </row>
    <row r="10" spans="1:14" x14ac:dyDescent="0.25">
      <c r="A10" s="255">
        <v>2</v>
      </c>
      <c r="B10" s="253" t="s">
        <v>438</v>
      </c>
      <c r="C10" s="253" t="s">
        <v>437</v>
      </c>
      <c r="D10" s="256" t="s">
        <v>289</v>
      </c>
      <c r="E10" s="257">
        <v>23224</v>
      </c>
      <c r="F10" s="257">
        <v>52380</v>
      </c>
      <c r="G10" s="257">
        <v>52380</v>
      </c>
      <c r="H10" s="258">
        <f t="shared" si="0"/>
        <v>0</v>
      </c>
      <c r="I10" s="258">
        <f t="shared" ref="I10:I16" si="2">G10-E10</f>
        <v>29156</v>
      </c>
      <c r="J10" s="259">
        <v>29156</v>
      </c>
      <c r="K10" s="258">
        <f t="shared" si="1"/>
        <v>0</v>
      </c>
      <c r="L10" s="259" t="s">
        <v>54</v>
      </c>
      <c r="M10" s="334" t="s">
        <v>426</v>
      </c>
      <c r="N10" s="427" t="s">
        <v>701</v>
      </c>
    </row>
    <row r="11" spans="1:14" x14ac:dyDescent="0.25">
      <c r="A11" s="255">
        <v>3</v>
      </c>
      <c r="B11" s="253" t="s">
        <v>439</v>
      </c>
      <c r="C11" s="253" t="s">
        <v>437</v>
      </c>
      <c r="D11" s="256" t="s">
        <v>289</v>
      </c>
      <c r="E11" s="257">
        <v>48000</v>
      </c>
      <c r="F11" s="257">
        <v>55536</v>
      </c>
      <c r="G11" s="257">
        <v>55536</v>
      </c>
      <c r="H11" s="258">
        <f t="shared" si="0"/>
        <v>0</v>
      </c>
      <c r="I11" s="258">
        <f t="shared" si="2"/>
        <v>7536</v>
      </c>
      <c r="J11" s="259">
        <v>7536</v>
      </c>
      <c r="K11" s="258">
        <f t="shared" si="1"/>
        <v>0</v>
      </c>
      <c r="L11" s="259" t="s">
        <v>54</v>
      </c>
      <c r="M11" s="334" t="s">
        <v>426</v>
      </c>
      <c r="N11" s="427" t="s">
        <v>702</v>
      </c>
    </row>
    <row r="12" spans="1:14" s="267" customFormat="1" x14ac:dyDescent="0.25">
      <c r="A12" s="255">
        <v>4</v>
      </c>
      <c r="B12" s="264" t="s">
        <v>440</v>
      </c>
      <c r="C12" s="264" t="s">
        <v>437</v>
      </c>
      <c r="D12" s="256" t="s">
        <v>289</v>
      </c>
      <c r="E12" s="257">
        <v>17162</v>
      </c>
      <c r="F12" s="265">
        <v>15654</v>
      </c>
      <c r="G12" s="265">
        <v>15654</v>
      </c>
      <c r="H12" s="258">
        <f t="shared" si="0"/>
        <v>0</v>
      </c>
      <c r="I12" s="258">
        <f t="shared" si="2"/>
        <v>-1508</v>
      </c>
      <c r="J12" s="259">
        <v>-1508</v>
      </c>
      <c r="K12" s="258">
        <f t="shared" si="1"/>
        <v>0</v>
      </c>
      <c r="L12" s="259" t="s">
        <v>54</v>
      </c>
      <c r="M12" s="334" t="s">
        <v>426</v>
      </c>
      <c r="N12" s="427" t="s">
        <v>703</v>
      </c>
    </row>
    <row r="13" spans="1:14" x14ac:dyDescent="0.25">
      <c r="A13" s="255">
        <v>5</v>
      </c>
      <c r="B13" s="264" t="s">
        <v>441</v>
      </c>
      <c r="C13" s="264" t="s">
        <v>442</v>
      </c>
      <c r="D13" s="256" t="s">
        <v>289</v>
      </c>
      <c r="E13" s="257">
        <v>34219</v>
      </c>
      <c r="F13" s="265">
        <v>19965</v>
      </c>
      <c r="G13" s="265">
        <v>19965</v>
      </c>
      <c r="H13" s="258">
        <f t="shared" si="0"/>
        <v>0</v>
      </c>
      <c r="I13" s="258">
        <f t="shared" si="2"/>
        <v>-14254</v>
      </c>
      <c r="J13" s="259">
        <v>-14254</v>
      </c>
      <c r="K13" s="258">
        <f t="shared" si="1"/>
        <v>0</v>
      </c>
      <c r="L13" s="259" t="s">
        <v>54</v>
      </c>
      <c r="M13" s="334" t="s">
        <v>426</v>
      </c>
      <c r="N13" s="427" t="s">
        <v>704</v>
      </c>
    </row>
    <row r="14" spans="1:14" x14ac:dyDescent="0.25">
      <c r="A14" s="255">
        <v>6</v>
      </c>
      <c r="B14" s="264" t="s">
        <v>443</v>
      </c>
      <c r="C14" s="264" t="s">
        <v>442</v>
      </c>
      <c r="D14" s="256" t="s">
        <v>289</v>
      </c>
      <c r="E14" s="257">
        <v>3800</v>
      </c>
      <c r="F14" s="265">
        <v>8858</v>
      </c>
      <c r="G14" s="265">
        <v>8858</v>
      </c>
      <c r="H14" s="258">
        <f t="shared" si="0"/>
        <v>0</v>
      </c>
      <c r="I14" s="258">
        <f t="shared" si="2"/>
        <v>5058</v>
      </c>
      <c r="J14" s="259">
        <v>5058</v>
      </c>
      <c r="K14" s="258">
        <f t="shared" si="1"/>
        <v>0</v>
      </c>
      <c r="L14" s="259" t="s">
        <v>54</v>
      </c>
      <c r="M14" s="334" t="s">
        <v>426</v>
      </c>
      <c r="N14" s="427" t="s">
        <v>705</v>
      </c>
    </row>
    <row r="15" spans="1:14" x14ac:dyDescent="0.25">
      <c r="A15" s="255">
        <v>7</v>
      </c>
      <c r="B15" s="264" t="s">
        <v>444</v>
      </c>
      <c r="C15" s="264" t="s">
        <v>442</v>
      </c>
      <c r="D15" s="256" t="s">
        <v>289</v>
      </c>
      <c r="E15" s="257">
        <v>6340</v>
      </c>
      <c r="F15" s="265">
        <v>6274</v>
      </c>
      <c r="G15" s="265">
        <v>6274</v>
      </c>
      <c r="H15" s="258">
        <f t="shared" si="0"/>
        <v>0</v>
      </c>
      <c r="I15" s="258">
        <f t="shared" si="2"/>
        <v>-66</v>
      </c>
      <c r="J15" s="259">
        <v>-66</v>
      </c>
      <c r="K15" s="258">
        <f t="shared" si="1"/>
        <v>0</v>
      </c>
      <c r="L15" s="259" t="s">
        <v>54</v>
      </c>
      <c r="M15" s="334" t="s">
        <v>426</v>
      </c>
      <c r="N15" s="427" t="s">
        <v>706</v>
      </c>
    </row>
    <row r="16" spans="1:14" x14ac:dyDescent="0.25">
      <c r="A16" s="255">
        <v>8</v>
      </c>
      <c r="B16" s="264" t="s">
        <v>445</v>
      </c>
      <c r="C16" s="264" t="s">
        <v>442</v>
      </c>
      <c r="D16" s="256" t="s">
        <v>289</v>
      </c>
      <c r="E16" s="257">
        <v>4950</v>
      </c>
      <c r="F16" s="265">
        <v>15200</v>
      </c>
      <c r="G16" s="265">
        <v>15200</v>
      </c>
      <c r="H16" s="258">
        <f t="shared" si="0"/>
        <v>0</v>
      </c>
      <c r="I16" s="258">
        <f t="shared" si="2"/>
        <v>10250</v>
      </c>
      <c r="J16" s="259">
        <v>10250</v>
      </c>
      <c r="K16" s="258">
        <f t="shared" si="1"/>
        <v>0</v>
      </c>
      <c r="L16" s="259" t="s">
        <v>54</v>
      </c>
      <c r="M16" s="334" t="s">
        <v>426</v>
      </c>
      <c r="N16" s="427" t="s">
        <v>707</v>
      </c>
    </row>
    <row r="17" spans="1:14" s="244" customFormat="1" x14ac:dyDescent="0.25">
      <c r="A17" s="361"/>
      <c r="B17" s="225"/>
      <c r="C17" s="225"/>
      <c r="D17" s="225"/>
      <c r="E17" s="225"/>
      <c r="F17" s="225"/>
      <c r="G17" s="225"/>
      <c r="H17" s="225"/>
      <c r="I17" s="225"/>
      <c r="J17" s="318"/>
      <c r="K17" s="318"/>
      <c r="L17" s="318"/>
      <c r="M17" s="318"/>
    </row>
    <row r="18" spans="1:14" s="244" customFormat="1" x14ac:dyDescent="0.25">
      <c r="A18" s="361"/>
      <c r="B18" s="225"/>
      <c r="C18" s="225"/>
      <c r="D18" s="225"/>
      <c r="E18" s="225"/>
      <c r="F18" s="225"/>
      <c r="G18" s="225"/>
      <c r="H18" s="225"/>
      <c r="I18" s="225"/>
      <c r="J18" s="318"/>
      <c r="K18" s="318"/>
      <c r="L18" s="318"/>
      <c r="M18" s="318"/>
    </row>
    <row r="19" spans="1:14" s="244" customFormat="1" x14ac:dyDescent="0.25">
      <c r="A19" s="361"/>
      <c r="B19" s="225"/>
      <c r="C19" s="225"/>
      <c r="D19" s="225"/>
      <c r="E19" s="225"/>
      <c r="F19" s="225"/>
      <c r="G19" s="225"/>
      <c r="H19" s="225"/>
      <c r="I19" s="225"/>
      <c r="J19" s="318"/>
      <c r="K19" s="318"/>
      <c r="L19" s="318"/>
      <c r="M19" s="374"/>
    </row>
    <row r="20" spans="1:14" s="244" customFormat="1" x14ac:dyDescent="0.25">
      <c r="A20" s="361"/>
      <c r="B20" s="224"/>
      <c r="C20" s="225"/>
      <c r="D20" s="225"/>
      <c r="E20" s="225"/>
      <c r="F20" s="225"/>
      <c r="G20" s="225"/>
      <c r="H20" s="225"/>
      <c r="I20" s="225"/>
      <c r="J20" s="375"/>
      <c r="K20" s="375"/>
      <c r="L20" s="318"/>
      <c r="M20" s="376"/>
      <c r="N20" s="342"/>
    </row>
    <row r="21" spans="1:14" s="244" customFormat="1" x14ac:dyDescent="0.25">
      <c r="A21" s="361"/>
      <c r="B21" s="377" t="s">
        <v>616</v>
      </c>
      <c r="C21" s="225"/>
      <c r="D21" s="225"/>
      <c r="E21" s="225"/>
      <c r="F21" s="377" t="s">
        <v>621</v>
      </c>
      <c r="G21" s="225"/>
      <c r="H21" s="225"/>
      <c r="I21" s="225"/>
      <c r="J21" s="378" t="s">
        <v>618</v>
      </c>
      <c r="K21" s="318"/>
      <c r="L21" s="318"/>
      <c r="M21" s="379" t="s">
        <v>424</v>
      </c>
      <c r="N21" s="343"/>
    </row>
    <row r="22" spans="1:14" s="244" customFormat="1" x14ac:dyDescent="0.25">
      <c r="A22" s="361"/>
      <c r="B22" s="224" t="s">
        <v>617</v>
      </c>
      <c r="C22" s="225"/>
      <c r="D22" s="225"/>
      <c r="E22" s="225"/>
      <c r="F22" s="380" t="s">
        <v>617</v>
      </c>
      <c r="G22" s="225"/>
      <c r="H22" s="225"/>
      <c r="I22" s="225"/>
      <c r="J22" s="380" t="s">
        <v>623</v>
      </c>
      <c r="K22" s="318"/>
      <c r="L22" s="318"/>
      <c r="M22" s="374" t="s">
        <v>619</v>
      </c>
      <c r="N22" s="245"/>
    </row>
    <row r="23" spans="1:14" s="244" customFormat="1" x14ac:dyDescent="0.25">
      <c r="A23" s="361"/>
      <c r="B23" s="224" t="s">
        <v>622</v>
      </c>
      <c r="C23" s="225"/>
      <c r="D23" s="225"/>
      <c r="E23" s="225"/>
      <c r="F23" s="380" t="s">
        <v>622</v>
      </c>
      <c r="G23" s="225"/>
      <c r="H23" s="225"/>
      <c r="I23" s="225"/>
      <c r="J23" s="380" t="s">
        <v>622</v>
      </c>
      <c r="K23" s="318"/>
      <c r="L23" s="318"/>
      <c r="M23" s="374" t="s">
        <v>620</v>
      </c>
      <c r="N23" s="245"/>
    </row>
  </sheetData>
  <mergeCells count="5">
    <mergeCell ref="A6:B6"/>
    <mergeCell ref="A2:B2"/>
    <mergeCell ref="A3:B3"/>
    <mergeCell ref="A4:B4"/>
    <mergeCell ref="A5:B5"/>
  </mergeCells>
  <phoneticPr fontId="32" type="noConversion"/>
  <printOptions gridLines="1"/>
  <pageMargins left="0.39370078740157499" right="0.39370078740157499" top="0.39370078740157499" bottom="0.39370078740157499" header="0.511811023622047" footer="0.511811023622047"/>
  <pageSetup paperSize="9" scale="76" orientation="landscape" r:id="rId1"/>
  <headerFooter alignWithMargins="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8"?>
<DAEMSEngagementItemInfo xmlns="http://schemas.microsoft.com/DAEMSEngagementItemInfoXML">
  <EngagementID>33505</EngagementID>
  <LogicalEMSServerID>7857939344376972411</LogicalEMSServerID>
  <WorkingPaperID>2175170685100002888</WorkingPaperID>
</DAEMSEngagementItemInfo>
</file>

<file path=customXml/item2.xml>��< ? x m l   v e r s i o n = " 1 . 0 "   e n c o d i n g = " u t f - 1 6 " ? > < C T C o n v e r s i o n I n f o   x m l n s : x s i = " h t t p : / / w w w . w 3 . o r g / 2 0 0 1 / X M L S c h e m a - i n s t a n c e "   x m l n s : x s d = " h t t p : / / w w w . w 3 . o r g / 2 0 0 1 / X M L S c h e m a " >  
     < R e q u i r e s R e f r e s h > f a l s e < / R e q u i r e s R e f r e s h >  
 < / C T C o n v e r s i o n I n f o > 
</file>

<file path=customXml/item3.xml>��< ? x m l   v e r s i o n = " 1 . 0 "   e n c o d i n g = " u t f - 1 6 " ? > < P a r t M a p   x m l n s : x s i = " h t t p : / / w w w . w 3 . o r g / 2 0 0 1 / X M L S c h e m a - i n s t a n c e "   x m l n s : x s d = " h t t p : / / w w w . w 3 . o r g / 2 0 0 1 / X M L S c h e m a " >  
     < P a r t s >  
         < P a r t I t e m >  
             < P r o p e r t y N a m e > C o m m o n T o o l s N e e d R e f r e s h < / P r o p e r t y N a m e >  
             < V a l u e > { 9 4 7 E 1 E 9 4 - 4 1 5 9 - 4 7 D A - B 4 4 C - 4 2 F 5 F 3 8 A F 4 6 A } < / V a l u e >  
         < / P a r t I t e m >  
     < / P a r t s >  
 < / P a r t M a p > 
</file>

<file path=customXml/item4.xml><?xml version="1.0" encoding="utf-8"?>
<ct:contentTypeSchema xmlns:ct="http://schemas.microsoft.com/office/2006/metadata/contentType" xmlns:ma="http://schemas.microsoft.com/office/2006/metadata/properties/metaAttributes" ct:_="" ma:_="" ma:contentTypeName="Document" ma:contentTypeID="0x010100F52FB8054E7BC343824610924DACAD55" ma:contentTypeVersion="8" ma:contentTypeDescription="Create a new document." ma:contentTypeScope="" ma:versionID="34e1fd2a76f7945d18cc3ff5b5a68ad1">
  <xsd:schema xmlns:xsd="http://www.w3.org/2001/XMLSchema" xmlns:xs="http://www.w3.org/2001/XMLSchema" xmlns:p="http://schemas.microsoft.com/office/2006/metadata/properties" xmlns:ns2="08c337d5-e798-4fe7-92a8-e5522ccd74f1" targetNamespace="http://schemas.microsoft.com/office/2006/metadata/properties" ma:root="true" ma:fieldsID="4df481265a4bd63f50581f36648612e8" ns2:_="">
    <xsd:import namespace="08c337d5-e798-4fe7-92a8-e5522ccd74f1"/>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2:MediaServiceAutoTags"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c337d5-e798-4fe7-92a8-e5522ccd74f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2" nillable="true" ma:displayName="Tags" ma:internalName="MediaServiceAutoTags" ma:readOnly="true">
      <xsd:simpleType>
        <xsd:restriction base="dms:Text"/>
      </xsd:simpleType>
    </xsd:element>
    <xsd:element name="MediaServiceOCR" ma:index="13" nillable="true" ma:displayName="Extracted Text" ma:internalName="MediaServiceOCR" ma:readOnly="true">
      <xsd:simpleType>
        <xsd:restriction base="dms:Note">
          <xsd:maxLength value="255"/>
        </xsd:restriction>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5.xml><?xml version="1.0" encoding="utf-8"?>
<?mso-contentType ?>
<FormTemplates xmlns="http://schemas.microsoft.com/sharepoint/v3/contenttype/forms">
  <Display>DocumentLibraryForm</Display>
  <Edit>DocumentLibraryForm</Edit>
  <New>DocumentLibraryForm</New>
</FormTemplates>
</file>

<file path=customXml/item6.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88C003ED-13EB-46FD-AE66-8420C005EEE7}">
  <ds:schemaRefs>
    <ds:schemaRef ds:uri="http://schemas.microsoft.com/DAEMSEngagementItemInfoXML"/>
  </ds:schemaRefs>
</ds:datastoreItem>
</file>

<file path=customXml/itemProps2.xml><?xml version="1.0" encoding="utf-8"?>
<ds:datastoreItem xmlns:ds="http://schemas.openxmlformats.org/officeDocument/2006/customXml" ds:itemID="{947E1E94-4159-47DA-B44C-42F5F38AF46A}">
  <ds:schemaRefs>
    <ds:schemaRef ds:uri="http://www.w3.org/2001/XMLSchema"/>
  </ds:schemaRefs>
</ds:datastoreItem>
</file>

<file path=customXml/itemProps3.xml><?xml version="1.0" encoding="utf-8"?>
<ds:datastoreItem xmlns:ds="http://schemas.openxmlformats.org/officeDocument/2006/customXml" ds:itemID="{BC1E7CD2-C499-474F-B958-9B6D48026BAE}">
  <ds:schemaRefs>
    <ds:schemaRef ds:uri="http://www.w3.org/2001/XMLSchema"/>
  </ds:schemaRefs>
</ds:datastoreItem>
</file>

<file path=customXml/itemProps4.xml><?xml version="1.0" encoding="utf-8"?>
<ds:datastoreItem xmlns:ds="http://schemas.openxmlformats.org/officeDocument/2006/customXml" ds:itemID="{E8E97772-5A2F-4727-9767-9B55B329B864}"/>
</file>

<file path=customXml/itemProps5.xml><?xml version="1.0" encoding="utf-8"?>
<ds:datastoreItem xmlns:ds="http://schemas.openxmlformats.org/officeDocument/2006/customXml" ds:itemID="{EB4286A4-ACDB-42F7-B345-61DC6DAB8140}"/>
</file>

<file path=customXml/itemProps6.xml><?xml version="1.0" encoding="utf-8"?>
<ds:datastoreItem xmlns:ds="http://schemas.openxmlformats.org/officeDocument/2006/customXml" ds:itemID="{C3BFBF9E-7D07-4B38-97E7-07E3B67139F6}"/>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37</vt:i4>
      </vt:variant>
    </vt:vector>
  </HeadingPairs>
  <TitlesOfParts>
    <vt:vector size="54" baseType="lpstr">
      <vt:lpstr>Kornhill Jusco (OS) (PY)</vt:lpstr>
      <vt:lpstr>Inventory Movement Samples-CIPL</vt:lpstr>
      <vt:lpstr>Raw Materials (FT )</vt:lpstr>
      <vt:lpstr>Raw Materials (LF )</vt:lpstr>
      <vt:lpstr>WIP (LF)</vt:lpstr>
      <vt:lpstr>WIP (FL)</vt:lpstr>
      <vt:lpstr>WIP</vt:lpstr>
      <vt:lpstr>Consumable Stock (LF)</vt:lpstr>
      <vt:lpstr>Finished Goods (LF)</vt:lpstr>
      <vt:lpstr>Finished Goods (FL) </vt:lpstr>
      <vt:lpstr>Spare Tools &amp; utilities (FL)</vt:lpstr>
      <vt:lpstr>Spare Tools &amp; utilities (LF)</vt:lpstr>
      <vt:lpstr>Chemical stock (LF)</vt:lpstr>
      <vt:lpstr>Carton Stock Status (LF)</vt:lpstr>
      <vt:lpstr>Carton Stock Status (FT)</vt:lpstr>
      <vt:lpstr>Kornhill Jusco (US) (PY)</vt:lpstr>
      <vt:lpstr>Tickmarks</vt:lpstr>
      <vt:lpstr>C_C_Balance</vt:lpstr>
      <vt:lpstr>Factor</vt:lpstr>
      <vt:lpstr>'Carton Stock Status (FT)'!Print_Area</vt:lpstr>
      <vt:lpstr>'Carton Stock Status (LF)'!Print_Area</vt:lpstr>
      <vt:lpstr>'Chemical stock (LF)'!Print_Area</vt:lpstr>
      <vt:lpstr>'Consumable Stock (LF)'!Print_Area</vt:lpstr>
      <vt:lpstr>'Finished Goods (FL) '!Print_Area</vt:lpstr>
      <vt:lpstr>'Finished Goods (LF)'!Print_Area</vt:lpstr>
      <vt:lpstr>'Kornhill Jusco (OS) (PY)'!Print_Area</vt:lpstr>
      <vt:lpstr>'Kornhill Jusco (US) (PY)'!Print_Area</vt:lpstr>
      <vt:lpstr>'Raw Materials (FT )'!Print_Area</vt:lpstr>
      <vt:lpstr>'Raw Materials (LF )'!Print_Area</vt:lpstr>
      <vt:lpstr>'Spare Tools &amp; utilities (FL)'!Print_Area</vt:lpstr>
      <vt:lpstr>'Spare Tools &amp; utilities (LF)'!Print_Area</vt:lpstr>
      <vt:lpstr>'WIP (FL)'!Print_Area</vt:lpstr>
      <vt:lpstr>'WIP (LF)'!Print_Area</vt:lpstr>
      <vt:lpstr>'WIP (FL)'!Print_Titles</vt:lpstr>
      <vt:lpstr>'WIP (LF)'!Print_Titles</vt:lpstr>
      <vt:lpstr>TextRefCopy11</vt:lpstr>
      <vt:lpstr>TextRefCopy12</vt:lpstr>
      <vt:lpstr>TextRefCopy13</vt:lpstr>
      <vt:lpstr>TextRefCopy14</vt:lpstr>
      <vt:lpstr>TextRefCopy15</vt:lpstr>
      <vt:lpstr>TextRefCopy16</vt:lpstr>
      <vt:lpstr>TextRefCopy17</vt:lpstr>
      <vt:lpstr>TextRefCopy18</vt:lpstr>
      <vt:lpstr>TextRefCopy19</vt:lpstr>
      <vt:lpstr>TextRefCopy20</vt:lpstr>
      <vt:lpstr>TextRefCopy21</vt:lpstr>
      <vt:lpstr>TextRefCopy22</vt:lpstr>
      <vt:lpstr>TextRefCopy23</vt:lpstr>
      <vt:lpstr>TextRefCopy24</vt:lpstr>
      <vt:lpstr>TextRefCopy25</vt:lpstr>
      <vt:lpstr>TextRefCopy26</vt:lpstr>
      <vt:lpstr>TextRefCopy27</vt:lpstr>
      <vt:lpstr>TextRefCopy8</vt:lpstr>
      <vt:lpstr>TextRefCopy9</vt:lpstr>
    </vt:vector>
  </TitlesOfParts>
  <Company>Aeon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9402249</dc:creator>
  <cp:lastModifiedBy>acer</cp:lastModifiedBy>
  <cp:lastPrinted>2021-07-07T16:30:55Z</cp:lastPrinted>
  <dcterms:created xsi:type="dcterms:W3CDTF">2007-10-16T04:24:41Z</dcterms:created>
  <dcterms:modified xsi:type="dcterms:W3CDTF">2021-09-05T10:39:37Z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0x010100F52FB8054E7BC343824610924DACAD55</vt:lpwstr>
  </property>
</Properties>
</file>